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21" documentId="8_{87855C31-01C0-4094-AF99-807B290D5232}" xr6:coauthVersionLast="47" xr6:coauthVersionMax="47" xr10:uidLastSave="{4A0D21B4-7114-4988-9BE1-96BD2E848AFF}"/>
  <bookViews>
    <workbookView xWindow="0" yWindow="720" windowWidth="23040" windowHeight="13680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5" l="1"/>
  <c r="K42" i="5"/>
  <c r="K39" i="5"/>
  <c r="K38" i="5"/>
  <c r="K37" i="5"/>
  <c r="K36" i="5"/>
  <c r="K35" i="5"/>
  <c r="K34" i="5"/>
  <c r="J42" i="5"/>
  <c r="C41" i="5"/>
  <c r="R7" i="5"/>
  <c r="Q7" i="5"/>
  <c r="K7" i="5"/>
  <c r="P7" i="5"/>
  <c r="J7" i="5"/>
  <c r="O7" i="5"/>
  <c r="N7" i="5"/>
  <c r="M7" i="5"/>
  <c r="L7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T7" i="5" l="1"/>
  <c r="S7" i="5"/>
  <c r="K26" i="6"/>
  <c r="O3" i="6"/>
  <c r="O11" i="6" s="1"/>
  <c r="L21" i="6"/>
  <c r="L26" i="6" s="1"/>
  <c r="M35" i="5"/>
  <c r="N35" i="5"/>
  <c r="O35" i="5"/>
  <c r="P35" i="5"/>
  <c r="Q35" i="5"/>
  <c r="R35" i="5"/>
  <c r="M36" i="5"/>
  <c r="N36" i="5"/>
  <c r="O36" i="5"/>
  <c r="P36" i="5"/>
  <c r="Q36" i="5"/>
  <c r="R36" i="5"/>
  <c r="M37" i="5"/>
  <c r="N37" i="5"/>
  <c r="O37" i="5"/>
  <c r="P37" i="5"/>
  <c r="Q37" i="5"/>
  <c r="R37" i="5"/>
  <c r="M38" i="5"/>
  <c r="N38" i="5"/>
  <c r="O38" i="5"/>
  <c r="P38" i="5"/>
  <c r="Q38" i="5"/>
  <c r="R38" i="5"/>
  <c r="M39" i="5"/>
  <c r="N39" i="5"/>
  <c r="O39" i="5"/>
  <c r="S39" i="5" s="1"/>
  <c r="P39" i="5"/>
  <c r="Q39" i="5"/>
  <c r="R39" i="5"/>
  <c r="L35" i="5"/>
  <c r="L36" i="5"/>
  <c r="L37" i="5"/>
  <c r="L38" i="5"/>
  <c r="L39" i="5"/>
  <c r="J35" i="5"/>
  <c r="J36" i="5"/>
  <c r="J37" i="5"/>
  <c r="J38" i="5"/>
  <c r="J39" i="5"/>
  <c r="R34" i="5"/>
  <c r="Q34" i="5"/>
  <c r="P34" i="5"/>
  <c r="O34" i="5"/>
  <c r="N34" i="5"/>
  <c r="M34" i="5"/>
  <c r="L34" i="5"/>
  <c r="J34" i="5"/>
  <c r="C40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T31" i="5" s="1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M29" i="5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C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R17" i="5"/>
  <c r="Q17" i="5"/>
  <c r="P17" i="5"/>
  <c r="O17" i="5"/>
  <c r="N17" i="5"/>
  <c r="M17" i="5"/>
  <c r="L17" i="5"/>
  <c r="K17" i="5"/>
  <c r="J17" i="5"/>
  <c r="R16" i="5"/>
  <c r="Q16" i="5"/>
  <c r="P16" i="5"/>
  <c r="O16" i="5"/>
  <c r="N16" i="5"/>
  <c r="M16" i="5"/>
  <c r="L16" i="5"/>
  <c r="K16" i="5"/>
  <c r="J16" i="5"/>
  <c r="C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32" i="5" l="1"/>
  <c r="J15" i="5"/>
  <c r="T36" i="5"/>
  <c r="S36" i="5"/>
  <c r="S38" i="5"/>
  <c r="S31" i="5"/>
  <c r="T39" i="5"/>
  <c r="T38" i="5"/>
  <c r="P40" i="5"/>
  <c r="T37" i="5"/>
  <c r="S37" i="5"/>
  <c r="R40" i="5"/>
  <c r="O40" i="5"/>
  <c r="Q40" i="5"/>
  <c r="T35" i="5"/>
  <c r="J40" i="5"/>
  <c r="S35" i="5"/>
  <c r="K40" i="5"/>
  <c r="T34" i="5"/>
  <c r="N40" i="5"/>
  <c r="S34" i="5"/>
  <c r="M40" i="5"/>
  <c r="S24" i="5"/>
  <c r="S29" i="5"/>
  <c r="T19" i="5"/>
  <c r="T8" i="5"/>
  <c r="S6" i="5"/>
  <c r="T32" i="5"/>
  <c r="T10" i="5"/>
  <c r="T21" i="5"/>
  <c r="S8" i="5"/>
  <c r="T6" i="5"/>
  <c r="T30" i="5"/>
  <c r="T4" i="5"/>
  <c r="S5" i="5"/>
  <c r="T5" i="5"/>
  <c r="S13" i="5"/>
  <c r="S28" i="5"/>
  <c r="T13" i="5"/>
  <c r="S2" i="5"/>
  <c r="T14" i="5"/>
  <c r="S10" i="5"/>
  <c r="S21" i="5"/>
  <c r="S25" i="5"/>
  <c r="S11" i="5"/>
  <c r="S22" i="5"/>
  <c r="S26" i="5"/>
  <c r="T11" i="5"/>
  <c r="T22" i="5"/>
  <c r="T26" i="5"/>
  <c r="Q33" i="5"/>
  <c r="R15" i="5"/>
  <c r="S20" i="5"/>
  <c r="T16" i="5"/>
  <c r="R33" i="5"/>
  <c r="S18" i="5"/>
  <c r="S16" i="5"/>
  <c r="S12" i="5"/>
  <c r="N15" i="5"/>
  <c r="O15" i="5"/>
  <c r="S30" i="5"/>
  <c r="N23" i="5"/>
  <c r="S4" i="5"/>
  <c r="S9" i="5"/>
  <c r="T9" i="5"/>
  <c r="J23" i="5"/>
  <c r="K23" i="5"/>
  <c r="T29" i="5"/>
  <c r="M15" i="5"/>
  <c r="T12" i="5"/>
  <c r="K33" i="5"/>
  <c r="R23" i="5"/>
  <c r="N33" i="5"/>
  <c r="M23" i="5"/>
  <c r="T28" i="5"/>
  <c r="T24" i="5"/>
  <c r="P23" i="5"/>
  <c r="Q23" i="5"/>
  <c r="P15" i="5"/>
  <c r="Q15" i="5"/>
  <c r="K15" i="5"/>
  <c r="S14" i="5"/>
  <c r="T27" i="5"/>
  <c r="T18" i="5"/>
  <c r="J33" i="5"/>
  <c r="O23" i="5"/>
  <c r="T20" i="5"/>
  <c r="P33" i="5"/>
  <c r="O33" i="5"/>
  <c r="T25" i="5"/>
  <c r="S17" i="5"/>
  <c r="S27" i="5"/>
  <c r="T17" i="5"/>
  <c r="S3" i="5"/>
  <c r="S19" i="5"/>
  <c r="T3" i="5"/>
  <c r="M33" i="5"/>
  <c r="T2" i="5"/>
  <c r="S5" i="1"/>
  <c r="T4" i="1"/>
  <c r="T3" i="1"/>
  <c r="S7" i="1"/>
  <c r="S6" i="1"/>
  <c r="S3" i="1"/>
  <c r="T7" i="1"/>
  <c r="T40" i="5" l="1"/>
  <c r="W40" i="5" s="1"/>
  <c r="S40" i="5"/>
  <c r="V40" i="5" s="1"/>
  <c r="S33" i="5"/>
  <c r="V33" i="5" s="1"/>
  <c r="T15" i="5"/>
  <c r="W15" i="5" s="1"/>
  <c r="S15" i="5"/>
  <c r="V15" i="5" s="1"/>
  <c r="T23" i="5"/>
  <c r="W23" i="5" s="1"/>
  <c r="S23" i="5"/>
  <c r="V23" i="5" s="1"/>
  <c r="T33" i="5"/>
  <c r="W33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<sst xmlns="http://schemas.openxmlformats.org/spreadsheetml/2006/main" count="135" uniqueCount="74">
  <si>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</si>
  <si>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</si>
  <si>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</si>
  <si>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</si>
  <si>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</si>
  <si>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</si>
  <si>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</si>
  <si>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</si>
  <si>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</si>
  <si>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</si>
  <si>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</si>
  <si>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</si>
  <si>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</si>
  <si>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</si>
  <si>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</si>
  <si>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</si>
  <si>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</si>
  <si>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</si>
  <si>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</si>
  <si>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</si>
  <si>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</si>
  <si>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</si>
  <si>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</si>
  <si>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</si>
  <si>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</si>
  <si>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</si>
  <si>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</si>
  <si>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</si>
  <si>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</si>
  <si>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</si>
  <si>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</si>
  <si>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</si>
  <si>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</si>
  <si>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</si>
  <si>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</si>
  <si>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</si>
  <si>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</si>
  <si>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</si>
  <si>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</si>
  <si>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</si>
  <si>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</si>
  <si>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</si>
  <si>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</si>
  <si>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Zaštita na radu u šumarstvu</t>
  </si>
  <si>
    <t>Računalstvo</t>
  </si>
  <si>
    <t>Tehničko crtanje i nacrtna geometrija</t>
  </si>
  <si>
    <t>Građa atoma i vrste kemijskog vezivanja</t>
  </si>
  <si>
    <t>Šumsko tlo</t>
  </si>
  <si>
    <t>Ugljikovodici i organski spojevi s kisikom</t>
  </si>
  <si>
    <t>Biološki važni spojevi</t>
  </si>
  <si>
    <t>Osnove meteorologije</t>
  </si>
  <si>
    <t>Šumski ekosustavi</t>
  </si>
  <si>
    <t>Šumarska botanika</t>
  </si>
  <si>
    <t>Čovjek i zdravlje</t>
  </si>
  <si>
    <t>Osnivanje šuma</t>
  </si>
  <si>
    <t>Šumarska dendrologija</t>
  </si>
  <si>
    <t>Anatomska građa i svojstva drva</t>
  </si>
  <si>
    <t>Otvaranje šuma</t>
  </si>
  <si>
    <t>Rasadničarska proizvodnja šumskih sadnica</t>
  </si>
  <si>
    <t>Osnove mehanike materijalne točke</t>
  </si>
  <si>
    <t>Osnove strojarstva u šumarstvu</t>
  </si>
  <si>
    <t>Uzgajanje šuma</t>
  </si>
  <si>
    <t>Poznavanje šumske vegetacije</t>
  </si>
  <si>
    <t>Šumske melioracije krša</t>
  </si>
  <si>
    <t>Izmjera šuma</t>
  </si>
  <si>
    <t>Zaštita šuma od abiotskih i biotskih činbenika</t>
  </si>
  <si>
    <t>Lovno gospodarenje</t>
  </si>
  <si>
    <t>Njega i pomlađivanje šuma</t>
  </si>
  <si>
    <t>Pridobivanje drva</t>
  </si>
  <si>
    <t>Poduzetništvo u šumarstvu</t>
  </si>
  <si>
    <t>Šumsko gospodarsko planiranje</t>
  </si>
  <si>
    <t>Izborni modul 1</t>
  </si>
  <si>
    <t>Izborni modul 2</t>
  </si>
  <si>
    <t>Odluka o donošenju kurikula općeobrazovnih predmeta za srednje strukovne škole na razinama 4.1. i 4.2. NN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</si>
</sst>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16</xdr:col>
      <xdr:colOff>175260</xdr:colOff>
      <xdr:row>69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BCF099-E381-F350-5020-CC3FACAE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258300"/>
          <a:ext cx="8938260" cy="409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2" activePane="bottomLeft" state="frozen"/>
      <selection pane="bottomLeft" activeCell="U50" sqref="U50"/>
    </sheetView>
  </sheetViews>
  <sheetFormatPr defaultColWidth="9.21875" defaultRowHeight="13.8" x14ac:dyDescent="0.3"/>
  <cols>
    <col min="1" max="1" width="11.6640625" style="8" customWidth="1"/>
    <col min="2" max="2" width="33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5" t="s">
        <v>22</v>
      </c>
      <c r="E1" s="95"/>
      <c r="F1" s="96" t="s">
        <v>23</v>
      </c>
      <c r="G1" s="97"/>
      <c r="H1" s="95" t="s">
        <v>24</v>
      </c>
      <c r="I1" s="98"/>
      <c r="J1" s="18" t="s">
        <v>34</v>
      </c>
      <c r="K1" s="18" t="s">
        <v>35</v>
      </c>
      <c r="L1" s="3" t="s">
        <v>1</v>
      </c>
      <c r="M1" s="90" t="s">
        <v>25</v>
      </c>
      <c r="N1" s="90"/>
      <c r="O1" s="90" t="s">
        <v>26</v>
      </c>
      <c r="P1" s="91"/>
      <c r="Q1" s="90" t="s">
        <v>27</v>
      </c>
      <c r="R1" s="91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3.05" customHeight="1" x14ac:dyDescent="0.3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3.05" customHeight="1" x14ac:dyDescent="0.3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5" customHeight="1" x14ac:dyDescent="0.3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3.05" customHeight="1" x14ac:dyDescent="0.3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3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3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3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3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3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3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3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3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3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3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3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3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3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3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3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3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3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3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3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3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3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3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3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3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3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3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3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3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3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3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3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3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3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3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3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3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3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3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3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3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3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3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3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3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3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3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3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3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3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3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3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5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3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7.6" x14ac:dyDescent="0.3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2.05" customHeight="1" x14ac:dyDescent="0.3">
      <c r="A61" s="92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3">
      <c r="A62" s="93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3">
      <c r="A63" s="93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3">
      <c r="A64" s="94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" customHeight="1" x14ac:dyDescent="0.3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sheetPr>
    <pageSetUpPr fitToPage="1"/>
  </sheetPr>
  <dimension ref="A1:X47"/>
  <sheetViews>
    <sheetView tabSelected="1" topLeftCell="A21" workbookViewId="0">
      <selection activeCell="K46" sqref="K46"/>
    </sheetView>
  </sheetViews>
  <sheetFormatPr defaultColWidth="9.21875" defaultRowHeight="13.8" x14ac:dyDescent="0.3"/>
  <cols>
    <col min="1" max="1" width="11.6640625" style="8" customWidth="1"/>
    <col min="2" max="2" width="33.6640625" style="25" customWidth="1"/>
    <col min="3" max="3" width="6.44140625" style="8" customWidth="1"/>
    <col min="4" max="9" width="5.664062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664062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5" t="s">
        <v>22</v>
      </c>
      <c r="E1" s="95"/>
      <c r="F1" s="96" t="s">
        <v>23</v>
      </c>
      <c r="G1" s="97"/>
      <c r="H1" s="95" t="s">
        <v>24</v>
      </c>
      <c r="I1" s="98"/>
      <c r="J1" s="18" t="s">
        <v>34</v>
      </c>
      <c r="K1" s="18" t="s">
        <v>35</v>
      </c>
      <c r="L1" s="3" t="s">
        <v>1</v>
      </c>
      <c r="M1" s="90" t="s">
        <v>25</v>
      </c>
      <c r="N1" s="90"/>
      <c r="O1" s="90" t="s">
        <v>26</v>
      </c>
      <c r="P1" s="91"/>
      <c r="Q1" s="90" t="s">
        <v>27</v>
      </c>
      <c r="R1" s="91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53" t="s">
        <v>43</v>
      </c>
      <c r="C2" s="54">
        <v>2</v>
      </c>
      <c r="D2" s="55">
        <v>40</v>
      </c>
      <c r="E2" s="55">
        <v>50</v>
      </c>
      <c r="F2" s="56">
        <v>30</v>
      </c>
      <c r="G2" s="56">
        <v>40</v>
      </c>
      <c r="H2" s="55">
        <v>10</v>
      </c>
      <c r="I2" s="55">
        <v>20</v>
      </c>
      <c r="J2" s="57">
        <f>C2*F2/100</f>
        <v>0.6</v>
      </c>
      <c r="K2" s="57">
        <f>C2*G2/100</f>
        <v>0.8</v>
      </c>
      <c r="L2" s="58">
        <f>C2*25</f>
        <v>50</v>
      </c>
      <c r="M2" s="59">
        <f>C2*25*D2/100</f>
        <v>20</v>
      </c>
      <c r="N2" s="59">
        <f>C2*25*E2/100</f>
        <v>25</v>
      </c>
      <c r="O2" s="59">
        <f>C2*25*F2/100</f>
        <v>15</v>
      </c>
      <c r="P2" s="59">
        <f>C2*25*G2/100</f>
        <v>20</v>
      </c>
      <c r="Q2" s="59">
        <f>C2*25*H2/100</f>
        <v>5</v>
      </c>
      <c r="R2" s="59">
        <f>C2*25*I2/100</f>
        <v>10</v>
      </c>
      <c r="S2" s="59">
        <f>M2+O2</f>
        <v>35</v>
      </c>
      <c r="T2" s="59">
        <f>N2+P2</f>
        <v>45</v>
      </c>
      <c r="U2" s="46"/>
      <c r="V2" s="46"/>
      <c r="W2" s="46"/>
      <c r="X2" s="46"/>
    </row>
    <row r="3" spans="1:24" ht="13.05" customHeight="1" x14ac:dyDescent="0.3">
      <c r="A3" s="3">
        <v>1</v>
      </c>
      <c r="B3" s="20" t="s">
        <v>53</v>
      </c>
      <c r="C3" s="4">
        <v>4</v>
      </c>
      <c r="D3" s="6">
        <v>60</v>
      </c>
      <c r="E3" s="6">
        <v>80</v>
      </c>
      <c r="F3" s="5">
        <v>10</v>
      </c>
      <c r="G3" s="5">
        <v>20</v>
      </c>
      <c r="H3" s="6">
        <v>10</v>
      </c>
      <c r="I3" s="6">
        <v>20</v>
      </c>
      <c r="J3" s="14">
        <f t="shared" ref="J3:J14" si="0">C3*F3/100</f>
        <v>0.4</v>
      </c>
      <c r="K3" s="14">
        <f t="shared" ref="K3:K14" si="1">C3*G3/100</f>
        <v>0.8</v>
      </c>
      <c r="L3" s="42">
        <f t="shared" ref="L3:L14" si="2">C3*25</f>
        <v>100</v>
      </c>
      <c r="M3" s="38">
        <f t="shared" ref="M3:M14" si="3">C3*25*D3/100</f>
        <v>60</v>
      </c>
      <c r="N3" s="38">
        <f t="shared" ref="N3:N32" si="4">C3*25*E3/100</f>
        <v>80</v>
      </c>
      <c r="O3" s="38">
        <f t="shared" ref="O3:O32" si="5">C3*25*F3/100</f>
        <v>10</v>
      </c>
      <c r="P3" s="38">
        <f t="shared" ref="P3:P32" si="6">C3*25*G3/100</f>
        <v>20</v>
      </c>
      <c r="Q3" s="38">
        <f t="shared" ref="Q3:Q22" si="7">C3*25*H3/100</f>
        <v>10</v>
      </c>
      <c r="R3" s="38">
        <f t="shared" ref="R3:R32" si="8">C3*25*I3/100</f>
        <v>20</v>
      </c>
      <c r="S3" s="38">
        <f t="shared" ref="S3:T16" si="9">M3+O3</f>
        <v>70</v>
      </c>
      <c r="T3" s="38">
        <f t="shared" si="9"/>
        <v>100</v>
      </c>
      <c r="U3" s="46"/>
      <c r="V3" s="46"/>
      <c r="W3" s="46"/>
      <c r="X3" s="46"/>
    </row>
    <row r="4" spans="1:24" ht="13.05" customHeight="1" x14ac:dyDescent="0.3">
      <c r="A4" s="3">
        <v>1</v>
      </c>
      <c r="B4" s="20" t="s">
        <v>44</v>
      </c>
      <c r="C4" s="4">
        <v>3</v>
      </c>
      <c r="D4" s="6">
        <v>10</v>
      </c>
      <c r="E4" s="6">
        <v>30</v>
      </c>
      <c r="F4" s="5">
        <v>60</v>
      </c>
      <c r="G4" s="5">
        <v>70</v>
      </c>
      <c r="H4" s="6">
        <v>10</v>
      </c>
      <c r="I4" s="6">
        <v>20</v>
      </c>
      <c r="J4" s="14">
        <f t="shared" si="0"/>
        <v>1.8</v>
      </c>
      <c r="K4" s="14">
        <f t="shared" si="1"/>
        <v>2.1</v>
      </c>
      <c r="L4" s="42">
        <f t="shared" si="2"/>
        <v>75</v>
      </c>
      <c r="M4" s="38">
        <f t="shared" si="3"/>
        <v>7.5</v>
      </c>
      <c r="N4" s="38">
        <f t="shared" si="4"/>
        <v>22.5</v>
      </c>
      <c r="O4" s="38">
        <f t="shared" si="5"/>
        <v>45</v>
      </c>
      <c r="P4" s="38">
        <f t="shared" si="6"/>
        <v>52.5</v>
      </c>
      <c r="Q4" s="38">
        <f t="shared" si="7"/>
        <v>7.5</v>
      </c>
      <c r="R4" s="38">
        <f t="shared" si="8"/>
        <v>15</v>
      </c>
      <c r="S4" s="38">
        <f t="shared" si="9"/>
        <v>52.5</v>
      </c>
      <c r="T4" s="38">
        <f t="shared" si="9"/>
        <v>75</v>
      </c>
      <c r="U4" s="46"/>
      <c r="V4" s="46"/>
      <c r="W4" s="46"/>
      <c r="X4" s="46"/>
    </row>
    <row r="5" spans="1:24" ht="12.45" customHeight="1" x14ac:dyDescent="0.3">
      <c r="A5" s="3">
        <v>1</v>
      </c>
      <c r="B5" s="20" t="s">
        <v>45</v>
      </c>
      <c r="C5" s="4">
        <v>3</v>
      </c>
      <c r="D5" s="6">
        <v>30</v>
      </c>
      <c r="E5" s="6">
        <v>40</v>
      </c>
      <c r="F5" s="5">
        <v>40</v>
      </c>
      <c r="G5" s="5">
        <v>50</v>
      </c>
      <c r="H5" s="6">
        <v>10</v>
      </c>
      <c r="I5" s="6">
        <v>20</v>
      </c>
      <c r="J5" s="14">
        <f t="shared" si="0"/>
        <v>1.2</v>
      </c>
      <c r="K5" s="14">
        <f t="shared" si="1"/>
        <v>1.5</v>
      </c>
      <c r="L5" s="42">
        <f t="shared" si="2"/>
        <v>75</v>
      </c>
      <c r="M5" s="38">
        <f t="shared" si="3"/>
        <v>22.5</v>
      </c>
      <c r="N5" s="38">
        <f t="shared" si="4"/>
        <v>30</v>
      </c>
      <c r="O5" s="38">
        <f t="shared" si="5"/>
        <v>30</v>
      </c>
      <c r="P5" s="38">
        <f t="shared" si="6"/>
        <v>37.5</v>
      </c>
      <c r="Q5" s="38">
        <f t="shared" si="7"/>
        <v>7.5</v>
      </c>
      <c r="R5" s="38">
        <f t="shared" si="8"/>
        <v>15</v>
      </c>
      <c r="S5" s="38">
        <f t="shared" si="9"/>
        <v>52.5</v>
      </c>
      <c r="T5" s="38">
        <f t="shared" si="9"/>
        <v>67.5</v>
      </c>
      <c r="U5" s="46"/>
      <c r="V5" s="46"/>
      <c r="W5" s="46"/>
      <c r="X5" s="46"/>
    </row>
    <row r="6" spans="1:24" x14ac:dyDescent="0.3">
      <c r="A6" s="3">
        <v>1</v>
      </c>
      <c r="B6" s="20" t="s">
        <v>46</v>
      </c>
      <c r="C6" s="4">
        <v>2</v>
      </c>
      <c r="D6" s="6">
        <v>60</v>
      </c>
      <c r="E6" s="6">
        <v>80</v>
      </c>
      <c r="F6" s="5">
        <v>0</v>
      </c>
      <c r="G6" s="5">
        <v>10</v>
      </c>
      <c r="H6" s="6">
        <v>20</v>
      </c>
      <c r="I6" s="6">
        <v>30</v>
      </c>
      <c r="J6" s="14">
        <f t="shared" si="0"/>
        <v>0</v>
      </c>
      <c r="K6" s="14">
        <f t="shared" si="1"/>
        <v>0.2</v>
      </c>
      <c r="L6" s="42">
        <f t="shared" si="2"/>
        <v>50</v>
      </c>
      <c r="M6" s="38">
        <f t="shared" si="3"/>
        <v>30</v>
      </c>
      <c r="N6" s="38">
        <f t="shared" si="4"/>
        <v>40</v>
      </c>
      <c r="O6" s="38">
        <f t="shared" si="5"/>
        <v>0</v>
      </c>
      <c r="P6" s="38">
        <f t="shared" si="6"/>
        <v>5</v>
      </c>
      <c r="Q6" s="38">
        <f t="shared" si="7"/>
        <v>10</v>
      </c>
      <c r="R6" s="38">
        <f t="shared" si="8"/>
        <v>15</v>
      </c>
      <c r="S6" s="38">
        <f t="shared" si="9"/>
        <v>30</v>
      </c>
      <c r="T6" s="38">
        <f t="shared" si="9"/>
        <v>45</v>
      </c>
      <c r="U6" s="46"/>
      <c r="V6" s="46"/>
      <c r="W6" s="46"/>
      <c r="X6" s="46"/>
    </row>
    <row r="7" spans="1:24" x14ac:dyDescent="0.3">
      <c r="A7" s="3">
        <v>1</v>
      </c>
      <c r="B7" s="20" t="s">
        <v>47</v>
      </c>
      <c r="C7" s="4">
        <v>2</v>
      </c>
      <c r="D7" s="6">
        <v>30</v>
      </c>
      <c r="E7" s="6">
        <v>40</v>
      </c>
      <c r="F7" s="5">
        <v>40</v>
      </c>
      <c r="G7" s="5">
        <v>50</v>
      </c>
      <c r="H7" s="6">
        <v>10</v>
      </c>
      <c r="I7" s="6">
        <v>20</v>
      </c>
      <c r="J7" s="14">
        <f t="shared" si="0"/>
        <v>0.8</v>
      </c>
      <c r="K7" s="14">
        <f t="shared" si="1"/>
        <v>1</v>
      </c>
      <c r="L7" s="42">
        <f t="shared" si="2"/>
        <v>50</v>
      </c>
      <c r="M7" s="38">
        <f t="shared" si="3"/>
        <v>15</v>
      </c>
      <c r="N7" s="38">
        <f t="shared" si="4"/>
        <v>20</v>
      </c>
      <c r="O7" s="38">
        <f t="shared" si="5"/>
        <v>20</v>
      </c>
      <c r="P7" s="38">
        <f t="shared" si="6"/>
        <v>25</v>
      </c>
      <c r="Q7" s="38">
        <f t="shared" si="7"/>
        <v>5</v>
      </c>
      <c r="R7" s="38">
        <f t="shared" si="8"/>
        <v>10</v>
      </c>
      <c r="S7" s="38">
        <f t="shared" si="9"/>
        <v>35</v>
      </c>
      <c r="T7" s="38">
        <f t="shared" si="9"/>
        <v>45</v>
      </c>
      <c r="U7" s="46"/>
      <c r="V7" s="46"/>
      <c r="W7" s="46"/>
      <c r="X7" s="46"/>
    </row>
    <row r="8" spans="1:24" x14ac:dyDescent="0.3">
      <c r="A8" s="3">
        <v>1</v>
      </c>
      <c r="B8" s="20" t="s">
        <v>48</v>
      </c>
      <c r="C8" s="4">
        <v>2</v>
      </c>
      <c r="D8" s="6">
        <v>50</v>
      </c>
      <c r="E8" s="6">
        <v>70</v>
      </c>
      <c r="F8" s="5">
        <v>10</v>
      </c>
      <c r="G8" s="5">
        <v>20</v>
      </c>
      <c r="H8" s="6">
        <v>20</v>
      </c>
      <c r="I8" s="6">
        <v>30</v>
      </c>
      <c r="J8" s="14">
        <f t="shared" si="0"/>
        <v>0.2</v>
      </c>
      <c r="K8" s="14">
        <f t="shared" si="1"/>
        <v>0.4</v>
      </c>
      <c r="L8" s="42">
        <f t="shared" si="2"/>
        <v>50</v>
      </c>
      <c r="M8" s="38">
        <f t="shared" si="3"/>
        <v>25</v>
      </c>
      <c r="N8" s="38">
        <f t="shared" si="4"/>
        <v>35</v>
      </c>
      <c r="O8" s="38">
        <f t="shared" si="5"/>
        <v>5</v>
      </c>
      <c r="P8" s="38">
        <f t="shared" si="6"/>
        <v>10</v>
      </c>
      <c r="Q8" s="38">
        <f t="shared" si="7"/>
        <v>10</v>
      </c>
      <c r="R8" s="38">
        <f t="shared" si="8"/>
        <v>15</v>
      </c>
      <c r="S8" s="38">
        <f t="shared" si="9"/>
        <v>30</v>
      </c>
      <c r="T8" s="38">
        <f t="shared" si="9"/>
        <v>45</v>
      </c>
      <c r="U8" s="46"/>
      <c r="V8" s="46"/>
      <c r="W8" s="46"/>
      <c r="X8" s="46"/>
    </row>
    <row r="9" spans="1:24" x14ac:dyDescent="0.3">
      <c r="A9" s="3">
        <v>1</v>
      </c>
      <c r="B9" s="20" t="s">
        <v>49</v>
      </c>
      <c r="C9" s="4">
        <v>2</v>
      </c>
      <c r="D9" s="6">
        <v>50</v>
      </c>
      <c r="E9" s="6">
        <v>70</v>
      </c>
      <c r="F9" s="5">
        <v>10</v>
      </c>
      <c r="G9" s="5">
        <v>20</v>
      </c>
      <c r="H9" s="6">
        <v>20</v>
      </c>
      <c r="I9" s="6">
        <v>30</v>
      </c>
      <c r="J9" s="14">
        <f t="shared" si="0"/>
        <v>0.2</v>
      </c>
      <c r="K9" s="14">
        <f t="shared" si="1"/>
        <v>0.4</v>
      </c>
      <c r="L9" s="42">
        <f t="shared" si="2"/>
        <v>50</v>
      </c>
      <c r="M9" s="38">
        <f t="shared" si="3"/>
        <v>25</v>
      </c>
      <c r="N9" s="38">
        <f t="shared" si="4"/>
        <v>35</v>
      </c>
      <c r="O9" s="38">
        <f t="shared" si="5"/>
        <v>5</v>
      </c>
      <c r="P9" s="38">
        <f t="shared" si="6"/>
        <v>10</v>
      </c>
      <c r="Q9" s="38">
        <f t="shared" si="7"/>
        <v>10</v>
      </c>
      <c r="R9" s="38">
        <f t="shared" si="8"/>
        <v>15</v>
      </c>
      <c r="S9" s="38">
        <f t="shared" si="9"/>
        <v>30</v>
      </c>
      <c r="T9" s="38">
        <f t="shared" si="9"/>
        <v>45</v>
      </c>
      <c r="U9" s="46"/>
      <c r="V9" s="46"/>
      <c r="W9" s="46"/>
      <c r="X9" s="46"/>
    </row>
    <row r="10" spans="1:24" x14ac:dyDescent="0.3">
      <c r="A10" s="3">
        <v>1</v>
      </c>
      <c r="B10" s="22" t="s">
        <v>50</v>
      </c>
      <c r="C10" s="4">
        <v>2</v>
      </c>
      <c r="D10" s="6">
        <v>30</v>
      </c>
      <c r="E10" s="6">
        <v>40</v>
      </c>
      <c r="F10" s="5">
        <v>40</v>
      </c>
      <c r="G10" s="5">
        <v>50</v>
      </c>
      <c r="H10" s="6">
        <v>10</v>
      </c>
      <c r="I10" s="6">
        <v>20</v>
      </c>
      <c r="J10" s="14">
        <f t="shared" si="0"/>
        <v>0.8</v>
      </c>
      <c r="K10" s="14">
        <f t="shared" si="1"/>
        <v>1</v>
      </c>
      <c r="L10" s="42">
        <f t="shared" si="2"/>
        <v>50</v>
      </c>
      <c r="M10" s="38">
        <f t="shared" si="3"/>
        <v>15</v>
      </c>
      <c r="N10" s="38">
        <f t="shared" si="4"/>
        <v>20</v>
      </c>
      <c r="O10" s="38">
        <f t="shared" si="5"/>
        <v>20</v>
      </c>
      <c r="P10" s="38">
        <f t="shared" si="6"/>
        <v>25</v>
      </c>
      <c r="Q10" s="38">
        <f t="shared" si="7"/>
        <v>5</v>
      </c>
      <c r="R10" s="38">
        <f t="shared" si="8"/>
        <v>10</v>
      </c>
      <c r="S10" s="38">
        <f t="shared" si="9"/>
        <v>35</v>
      </c>
      <c r="T10" s="38">
        <f t="shared" si="9"/>
        <v>45</v>
      </c>
      <c r="U10" s="46"/>
      <c r="V10" s="46"/>
      <c r="W10" s="46"/>
      <c r="X10" s="46"/>
    </row>
    <row r="11" spans="1:24" x14ac:dyDescent="0.3">
      <c r="A11" s="3">
        <v>1</v>
      </c>
      <c r="B11" s="22" t="s">
        <v>51</v>
      </c>
      <c r="C11" s="4">
        <v>6</v>
      </c>
      <c r="D11" s="6">
        <v>50</v>
      </c>
      <c r="E11" s="6">
        <v>70</v>
      </c>
      <c r="F11" s="5">
        <v>20</v>
      </c>
      <c r="G11" s="5">
        <v>30</v>
      </c>
      <c r="H11" s="6">
        <v>10</v>
      </c>
      <c r="I11" s="6">
        <v>20</v>
      </c>
      <c r="J11" s="14">
        <f t="shared" si="0"/>
        <v>1.2</v>
      </c>
      <c r="K11" s="14">
        <f t="shared" si="1"/>
        <v>1.8</v>
      </c>
      <c r="L11" s="42">
        <f t="shared" si="2"/>
        <v>150</v>
      </c>
      <c r="M11" s="38">
        <f t="shared" si="3"/>
        <v>75</v>
      </c>
      <c r="N11" s="38">
        <f t="shared" si="4"/>
        <v>105</v>
      </c>
      <c r="O11" s="38">
        <f t="shared" si="5"/>
        <v>30</v>
      </c>
      <c r="P11" s="38">
        <f t="shared" si="6"/>
        <v>45</v>
      </c>
      <c r="Q11" s="38">
        <f t="shared" si="7"/>
        <v>15</v>
      </c>
      <c r="R11" s="38">
        <f t="shared" si="8"/>
        <v>30</v>
      </c>
      <c r="S11" s="38">
        <f t="shared" si="9"/>
        <v>105</v>
      </c>
      <c r="T11" s="38">
        <f t="shared" si="9"/>
        <v>150</v>
      </c>
      <c r="U11" s="46"/>
      <c r="V11" s="46"/>
      <c r="W11" s="46"/>
      <c r="X11" s="46"/>
    </row>
    <row r="12" spans="1:24" x14ac:dyDescent="0.3">
      <c r="A12" s="3">
        <v>1</v>
      </c>
      <c r="B12" s="87" t="s">
        <v>52</v>
      </c>
      <c r="C12" s="4">
        <v>5</v>
      </c>
      <c r="D12" s="6">
        <v>50</v>
      </c>
      <c r="E12" s="6">
        <v>60</v>
      </c>
      <c r="F12" s="5">
        <v>20</v>
      </c>
      <c r="G12" s="5">
        <v>30</v>
      </c>
      <c r="H12" s="6">
        <v>10</v>
      </c>
      <c r="I12" s="6">
        <v>20</v>
      </c>
      <c r="J12" s="14">
        <f t="shared" si="0"/>
        <v>1</v>
      </c>
      <c r="K12" s="14">
        <f t="shared" si="1"/>
        <v>1.5</v>
      </c>
      <c r="L12" s="42">
        <f t="shared" si="2"/>
        <v>125</v>
      </c>
      <c r="M12" s="38">
        <f t="shared" si="3"/>
        <v>62.5</v>
      </c>
      <c r="N12" s="38">
        <f t="shared" si="4"/>
        <v>75</v>
      </c>
      <c r="O12" s="38">
        <f t="shared" si="5"/>
        <v>25</v>
      </c>
      <c r="P12" s="38">
        <f t="shared" si="6"/>
        <v>37.5</v>
      </c>
      <c r="Q12" s="38">
        <f t="shared" si="7"/>
        <v>12.5</v>
      </c>
      <c r="R12" s="38">
        <f t="shared" si="8"/>
        <v>25</v>
      </c>
      <c r="S12" s="38">
        <f t="shared" si="9"/>
        <v>87.5</v>
      </c>
      <c r="T12" s="38">
        <f t="shared" si="9"/>
        <v>112.5</v>
      </c>
      <c r="U12" s="46"/>
      <c r="V12" s="46"/>
      <c r="W12" s="46"/>
      <c r="X12" s="46"/>
    </row>
    <row r="13" spans="1:24" x14ac:dyDescent="0.3">
      <c r="A13" s="3">
        <v>1</v>
      </c>
      <c r="B13" s="88" t="s">
        <v>71</v>
      </c>
      <c r="C13" s="42">
        <v>1</v>
      </c>
      <c r="D13" s="6">
        <v>50</v>
      </c>
      <c r="E13" s="6">
        <v>60</v>
      </c>
      <c r="F13" s="5">
        <v>20</v>
      </c>
      <c r="G13" s="5">
        <v>30</v>
      </c>
      <c r="H13" s="6">
        <v>10</v>
      </c>
      <c r="I13" s="6">
        <v>20</v>
      </c>
      <c r="J13" s="14">
        <f t="shared" si="0"/>
        <v>0.2</v>
      </c>
      <c r="K13" s="14">
        <f t="shared" si="1"/>
        <v>0.3</v>
      </c>
      <c r="L13" s="42">
        <f t="shared" si="2"/>
        <v>25</v>
      </c>
      <c r="M13" s="38">
        <f t="shared" si="3"/>
        <v>12.5</v>
      </c>
      <c r="N13" s="38">
        <f t="shared" si="4"/>
        <v>15</v>
      </c>
      <c r="O13" s="38">
        <f t="shared" si="5"/>
        <v>5</v>
      </c>
      <c r="P13" s="38">
        <f t="shared" si="6"/>
        <v>7.5</v>
      </c>
      <c r="Q13" s="38">
        <f t="shared" si="7"/>
        <v>2.5</v>
      </c>
      <c r="R13" s="38">
        <f t="shared" si="8"/>
        <v>5</v>
      </c>
      <c r="S13" s="38">
        <f t="shared" si="9"/>
        <v>17.5</v>
      </c>
      <c r="T13" s="38">
        <f t="shared" si="9"/>
        <v>22.5</v>
      </c>
      <c r="U13" s="46"/>
      <c r="V13" s="46"/>
      <c r="W13" s="46"/>
      <c r="X13" s="46"/>
    </row>
    <row r="14" spans="1:24" x14ac:dyDescent="0.3">
      <c r="A14" s="3">
        <v>1</v>
      </c>
      <c r="B14" s="88" t="s">
        <v>72</v>
      </c>
      <c r="C14" s="42">
        <v>1</v>
      </c>
      <c r="D14" s="6">
        <v>50</v>
      </c>
      <c r="E14" s="6">
        <v>60</v>
      </c>
      <c r="F14" s="5">
        <v>20</v>
      </c>
      <c r="G14" s="5">
        <v>30</v>
      </c>
      <c r="H14" s="6">
        <v>10</v>
      </c>
      <c r="I14" s="6">
        <v>20</v>
      </c>
      <c r="J14" s="14">
        <f t="shared" si="0"/>
        <v>0.2</v>
      </c>
      <c r="K14" s="14">
        <f t="shared" si="1"/>
        <v>0.3</v>
      </c>
      <c r="L14" s="42">
        <f t="shared" si="2"/>
        <v>25</v>
      </c>
      <c r="M14" s="38">
        <f t="shared" si="3"/>
        <v>12.5</v>
      </c>
      <c r="N14" s="38">
        <f t="shared" si="4"/>
        <v>15</v>
      </c>
      <c r="O14" s="38">
        <f t="shared" si="5"/>
        <v>5</v>
      </c>
      <c r="P14" s="38">
        <f t="shared" si="6"/>
        <v>7.5</v>
      </c>
      <c r="Q14" s="38">
        <f t="shared" si="7"/>
        <v>2.5</v>
      </c>
      <c r="R14" s="38">
        <f t="shared" si="8"/>
        <v>5</v>
      </c>
      <c r="S14" s="38">
        <f t="shared" si="9"/>
        <v>17.5</v>
      </c>
      <c r="T14" s="38">
        <f t="shared" si="9"/>
        <v>22.5</v>
      </c>
      <c r="U14" s="46"/>
      <c r="V14" s="46"/>
      <c r="W14" s="46"/>
      <c r="X14" s="46"/>
    </row>
    <row r="15" spans="1:24" s="32" customFormat="1" x14ac:dyDescent="0.3">
      <c r="A15" s="27" t="s">
        <v>33</v>
      </c>
      <c r="B15" s="28"/>
      <c r="C15" s="104">
        <f>SUM(C2:C14)</f>
        <v>35</v>
      </c>
      <c r="D15" s="33"/>
      <c r="E15" s="33"/>
      <c r="F15" s="33"/>
      <c r="G15" s="33"/>
      <c r="H15" s="33"/>
      <c r="I15" s="33"/>
      <c r="J15" s="105">
        <f>SUM(J2:J14)</f>
        <v>8.5999999999999979</v>
      </c>
      <c r="K15" s="105">
        <f>SUM(K2:K14)</f>
        <v>12.100000000000003</v>
      </c>
      <c r="L15" s="43"/>
      <c r="M15" s="35">
        <f t="shared" ref="M15:T15" si="10">SUM(M2:M14)</f>
        <v>382.5</v>
      </c>
      <c r="N15" s="35">
        <f t="shared" si="10"/>
        <v>517.5</v>
      </c>
      <c r="O15" s="35">
        <f t="shared" si="10"/>
        <v>215</v>
      </c>
      <c r="P15" s="35">
        <f t="shared" si="10"/>
        <v>302.5</v>
      </c>
      <c r="Q15" s="35">
        <f t="shared" si="10"/>
        <v>102.5</v>
      </c>
      <c r="R15" s="35">
        <f t="shared" si="10"/>
        <v>190</v>
      </c>
      <c r="S15" s="40">
        <f t="shared" si="10"/>
        <v>597.5</v>
      </c>
      <c r="T15" s="40">
        <f t="shared" si="10"/>
        <v>820</v>
      </c>
      <c r="U15" s="47">
        <v>490</v>
      </c>
      <c r="V15" s="45">
        <f>U15+S15</f>
        <v>1087.5</v>
      </c>
      <c r="W15" s="45">
        <f>T15+U15</f>
        <v>1310</v>
      </c>
      <c r="X15" s="45">
        <v>1225</v>
      </c>
    </row>
    <row r="16" spans="1:24" x14ac:dyDescent="0.3">
      <c r="A16" s="1">
        <v>2</v>
      </c>
      <c r="B16" s="21" t="s">
        <v>54</v>
      </c>
      <c r="C16" s="42">
        <v>5</v>
      </c>
      <c r="D16" s="6">
        <v>20</v>
      </c>
      <c r="E16" s="6">
        <v>30</v>
      </c>
      <c r="F16" s="5">
        <v>50</v>
      </c>
      <c r="G16" s="5">
        <v>70</v>
      </c>
      <c r="H16" s="6">
        <v>10</v>
      </c>
      <c r="I16" s="6">
        <v>20</v>
      </c>
      <c r="J16" s="14">
        <f>(C16*F16)/100</f>
        <v>2.5</v>
      </c>
      <c r="K16" s="14">
        <f>C16*G16/100</f>
        <v>3.5</v>
      </c>
      <c r="L16" s="42">
        <f t="shared" ref="L16:L32" si="11">C16*25</f>
        <v>125</v>
      </c>
      <c r="M16" s="38">
        <f t="shared" ref="M16:M22" si="12">C16*25*D16/100</f>
        <v>25</v>
      </c>
      <c r="N16" s="38">
        <f t="shared" si="4"/>
        <v>37.5</v>
      </c>
      <c r="O16" s="38">
        <f t="shared" si="5"/>
        <v>62.5</v>
      </c>
      <c r="P16" s="38">
        <f t="shared" si="6"/>
        <v>87.5</v>
      </c>
      <c r="Q16" s="38">
        <f t="shared" si="7"/>
        <v>12.5</v>
      </c>
      <c r="R16" s="38">
        <f t="shared" si="8"/>
        <v>25</v>
      </c>
      <c r="S16" s="38">
        <f t="shared" si="9"/>
        <v>87.5</v>
      </c>
      <c r="T16" s="38">
        <f t="shared" si="9"/>
        <v>125</v>
      </c>
      <c r="U16" s="46"/>
      <c r="V16" s="46"/>
      <c r="W16" s="46"/>
      <c r="X16" s="46"/>
    </row>
    <row r="17" spans="1:24" x14ac:dyDescent="0.3">
      <c r="A17" s="1">
        <v>2</v>
      </c>
      <c r="B17" s="21" t="s">
        <v>55</v>
      </c>
      <c r="C17" s="42">
        <v>10</v>
      </c>
      <c r="D17" s="6">
        <v>50</v>
      </c>
      <c r="E17" s="6">
        <v>70</v>
      </c>
      <c r="F17" s="5">
        <v>20</v>
      </c>
      <c r="G17" s="5">
        <v>30</v>
      </c>
      <c r="H17" s="6">
        <v>10</v>
      </c>
      <c r="I17" s="6">
        <v>20</v>
      </c>
      <c r="J17" s="14">
        <f t="shared" ref="J17:J22" si="13">(C17*F17)/100</f>
        <v>2</v>
      </c>
      <c r="K17" s="14">
        <f t="shared" ref="K17:K22" si="14">C17*G17/100</f>
        <v>3</v>
      </c>
      <c r="L17" s="42">
        <f t="shared" si="11"/>
        <v>250</v>
      </c>
      <c r="M17" s="38">
        <f t="shared" si="12"/>
        <v>125</v>
      </c>
      <c r="N17" s="38">
        <f t="shared" si="4"/>
        <v>175</v>
      </c>
      <c r="O17" s="38">
        <f t="shared" si="5"/>
        <v>50</v>
      </c>
      <c r="P17" s="38">
        <f t="shared" si="6"/>
        <v>75</v>
      </c>
      <c r="Q17" s="38">
        <f t="shared" si="7"/>
        <v>25</v>
      </c>
      <c r="R17" s="38">
        <f t="shared" si="8"/>
        <v>50</v>
      </c>
      <c r="S17" s="38">
        <f t="shared" ref="S17:T32" si="15">M17+O17</f>
        <v>175</v>
      </c>
      <c r="T17" s="38">
        <f t="shared" si="15"/>
        <v>250</v>
      </c>
    </row>
    <row r="18" spans="1:24" x14ac:dyDescent="0.3">
      <c r="A18" s="1">
        <v>2</v>
      </c>
      <c r="B18" s="21" t="s">
        <v>56</v>
      </c>
      <c r="C18" s="42">
        <v>3</v>
      </c>
      <c r="D18" s="6">
        <v>30</v>
      </c>
      <c r="E18" s="6">
        <v>50</v>
      </c>
      <c r="F18" s="5">
        <v>30</v>
      </c>
      <c r="G18" s="5">
        <v>40</v>
      </c>
      <c r="H18" s="6">
        <v>10</v>
      </c>
      <c r="I18" s="6">
        <v>20</v>
      </c>
      <c r="J18" s="14">
        <f t="shared" si="13"/>
        <v>0.9</v>
      </c>
      <c r="K18" s="14">
        <f t="shared" si="14"/>
        <v>1.2</v>
      </c>
      <c r="L18" s="42">
        <f t="shared" si="11"/>
        <v>75</v>
      </c>
      <c r="M18" s="38">
        <f t="shared" si="12"/>
        <v>22.5</v>
      </c>
      <c r="N18" s="38">
        <f t="shared" si="4"/>
        <v>37.5</v>
      </c>
      <c r="O18" s="38">
        <f t="shared" si="5"/>
        <v>22.5</v>
      </c>
      <c r="P18" s="38">
        <f t="shared" si="6"/>
        <v>30</v>
      </c>
      <c r="Q18" s="38">
        <f t="shared" si="7"/>
        <v>7.5</v>
      </c>
      <c r="R18" s="38">
        <f t="shared" si="8"/>
        <v>15</v>
      </c>
      <c r="S18" s="38">
        <f t="shared" si="15"/>
        <v>45</v>
      </c>
      <c r="T18" s="38">
        <f t="shared" si="15"/>
        <v>67.5</v>
      </c>
    </row>
    <row r="19" spans="1:24" x14ac:dyDescent="0.3">
      <c r="A19" s="1">
        <v>2</v>
      </c>
      <c r="B19" s="21" t="s">
        <v>57</v>
      </c>
      <c r="C19" s="42">
        <v>8</v>
      </c>
      <c r="D19" s="6">
        <v>20</v>
      </c>
      <c r="E19" s="6">
        <v>30</v>
      </c>
      <c r="F19" s="85">
        <v>60</v>
      </c>
      <c r="G19" s="5">
        <v>80</v>
      </c>
      <c r="H19" s="6">
        <v>5</v>
      </c>
      <c r="I19" s="6">
        <v>10</v>
      </c>
      <c r="J19" s="14">
        <f t="shared" si="13"/>
        <v>4.8</v>
      </c>
      <c r="K19" s="14">
        <f t="shared" si="14"/>
        <v>6.4</v>
      </c>
      <c r="L19" s="42">
        <f t="shared" si="11"/>
        <v>200</v>
      </c>
      <c r="M19" s="38">
        <f t="shared" si="12"/>
        <v>40</v>
      </c>
      <c r="N19" s="38">
        <f t="shared" si="4"/>
        <v>60</v>
      </c>
      <c r="O19" s="38">
        <f t="shared" si="5"/>
        <v>120</v>
      </c>
      <c r="P19" s="38">
        <f t="shared" si="6"/>
        <v>160</v>
      </c>
      <c r="Q19" s="38">
        <f t="shared" si="7"/>
        <v>10</v>
      </c>
      <c r="R19" s="38">
        <f t="shared" si="8"/>
        <v>20</v>
      </c>
      <c r="S19" s="38">
        <f t="shared" si="15"/>
        <v>160</v>
      </c>
      <c r="T19" s="38">
        <f t="shared" si="15"/>
        <v>220</v>
      </c>
    </row>
    <row r="20" spans="1:24" ht="27.6" x14ac:dyDescent="0.3">
      <c r="A20" s="1">
        <v>2</v>
      </c>
      <c r="B20" s="88" t="s">
        <v>58</v>
      </c>
      <c r="C20" s="42">
        <v>7</v>
      </c>
      <c r="D20" s="6">
        <v>20</v>
      </c>
      <c r="E20" s="6">
        <v>30</v>
      </c>
      <c r="F20" s="85">
        <v>50</v>
      </c>
      <c r="G20" s="5">
        <v>70</v>
      </c>
      <c r="H20" s="6">
        <v>10</v>
      </c>
      <c r="I20" s="6">
        <v>20</v>
      </c>
      <c r="J20" s="14">
        <f t="shared" si="13"/>
        <v>3.5</v>
      </c>
      <c r="K20" s="14">
        <f t="shared" si="14"/>
        <v>4.9000000000000004</v>
      </c>
      <c r="L20" s="42">
        <f t="shared" si="11"/>
        <v>175</v>
      </c>
      <c r="M20" s="38">
        <f t="shared" si="12"/>
        <v>35</v>
      </c>
      <c r="N20" s="38">
        <f t="shared" si="4"/>
        <v>52.5</v>
      </c>
      <c r="O20" s="38">
        <f t="shared" si="5"/>
        <v>87.5</v>
      </c>
      <c r="P20" s="38">
        <f t="shared" si="6"/>
        <v>122.5</v>
      </c>
      <c r="Q20" s="38">
        <f t="shared" si="7"/>
        <v>17.5</v>
      </c>
      <c r="R20" s="38">
        <f t="shared" si="8"/>
        <v>35</v>
      </c>
      <c r="S20" s="38">
        <f t="shared" si="15"/>
        <v>122.5</v>
      </c>
      <c r="T20" s="38">
        <f t="shared" si="15"/>
        <v>175</v>
      </c>
    </row>
    <row r="21" spans="1:24" x14ac:dyDescent="0.3">
      <c r="A21" s="1">
        <v>2</v>
      </c>
      <c r="B21" s="88" t="s">
        <v>71</v>
      </c>
      <c r="C21" s="42">
        <v>1</v>
      </c>
      <c r="D21" s="6">
        <v>20</v>
      </c>
      <c r="E21" s="6">
        <v>30</v>
      </c>
      <c r="F21" s="5">
        <v>50</v>
      </c>
      <c r="G21" s="5">
        <v>70</v>
      </c>
      <c r="H21" s="6">
        <v>10</v>
      </c>
      <c r="I21" s="6">
        <v>20</v>
      </c>
      <c r="J21" s="14">
        <f t="shared" si="13"/>
        <v>0.5</v>
      </c>
      <c r="K21" s="14">
        <f t="shared" si="14"/>
        <v>0.7</v>
      </c>
      <c r="L21" s="42">
        <f t="shared" si="11"/>
        <v>25</v>
      </c>
      <c r="M21" s="38">
        <f t="shared" si="12"/>
        <v>5</v>
      </c>
      <c r="N21" s="38">
        <f t="shared" si="4"/>
        <v>7.5</v>
      </c>
      <c r="O21" s="38">
        <f t="shared" si="5"/>
        <v>12.5</v>
      </c>
      <c r="P21" s="38">
        <f t="shared" si="6"/>
        <v>17.5</v>
      </c>
      <c r="Q21" s="38">
        <f t="shared" si="7"/>
        <v>2.5</v>
      </c>
      <c r="R21" s="38">
        <f t="shared" si="8"/>
        <v>5</v>
      </c>
      <c r="S21" s="38">
        <f t="shared" si="15"/>
        <v>17.5</v>
      </c>
      <c r="T21" s="38">
        <f t="shared" si="15"/>
        <v>25</v>
      </c>
    </row>
    <row r="22" spans="1:24" x14ac:dyDescent="0.3">
      <c r="A22" s="1">
        <v>2</v>
      </c>
      <c r="B22" s="88" t="s">
        <v>72</v>
      </c>
      <c r="C22" s="42">
        <v>1</v>
      </c>
      <c r="D22" s="6">
        <v>20</v>
      </c>
      <c r="E22" s="6">
        <v>30</v>
      </c>
      <c r="F22" s="5">
        <v>50</v>
      </c>
      <c r="G22" s="5">
        <v>70</v>
      </c>
      <c r="H22" s="6">
        <v>10</v>
      </c>
      <c r="I22" s="6">
        <v>20</v>
      </c>
      <c r="J22" s="14">
        <f t="shared" si="13"/>
        <v>0.5</v>
      </c>
      <c r="K22" s="14">
        <f t="shared" si="14"/>
        <v>0.7</v>
      </c>
      <c r="L22" s="42">
        <f t="shared" si="11"/>
        <v>25</v>
      </c>
      <c r="M22" s="38">
        <f t="shared" si="12"/>
        <v>5</v>
      </c>
      <c r="N22" s="38">
        <f t="shared" si="4"/>
        <v>7.5</v>
      </c>
      <c r="O22" s="38">
        <f t="shared" si="5"/>
        <v>12.5</v>
      </c>
      <c r="P22" s="38">
        <f t="shared" si="6"/>
        <v>17.5</v>
      </c>
      <c r="Q22" s="38">
        <f t="shared" si="7"/>
        <v>2.5</v>
      </c>
      <c r="R22" s="38">
        <f t="shared" si="8"/>
        <v>5</v>
      </c>
      <c r="S22" s="38">
        <f t="shared" si="15"/>
        <v>17.5</v>
      </c>
      <c r="T22" s="38">
        <f t="shared" si="15"/>
        <v>25</v>
      </c>
    </row>
    <row r="23" spans="1:24" s="32" customFormat="1" x14ac:dyDescent="0.3">
      <c r="A23" s="33" t="s">
        <v>33</v>
      </c>
      <c r="B23" s="28"/>
      <c r="C23" s="104">
        <f>SUM(C16:C22)</f>
        <v>35</v>
      </c>
      <c r="D23" s="33"/>
      <c r="E23" s="33"/>
      <c r="F23" s="33"/>
      <c r="G23" s="33"/>
      <c r="H23" s="33"/>
      <c r="I23" s="33"/>
      <c r="J23" s="106">
        <f>SUM(J16:J22)</f>
        <v>14.7</v>
      </c>
      <c r="K23" s="106">
        <f>SUM(K16:K22)</f>
        <v>20.399999999999999</v>
      </c>
      <c r="L23" s="43"/>
      <c r="M23" s="35">
        <f t="shared" ref="M23:T23" si="16">SUM(M16:M22)</f>
        <v>257.5</v>
      </c>
      <c r="N23" s="35">
        <f t="shared" si="16"/>
        <v>377.5</v>
      </c>
      <c r="O23" s="35">
        <f t="shared" si="16"/>
        <v>367.5</v>
      </c>
      <c r="P23" s="35">
        <f t="shared" si="16"/>
        <v>510</v>
      </c>
      <c r="Q23" s="35">
        <f t="shared" si="16"/>
        <v>77.5</v>
      </c>
      <c r="R23" s="35">
        <f t="shared" si="16"/>
        <v>155</v>
      </c>
      <c r="S23" s="40">
        <f t="shared" si="16"/>
        <v>625</v>
      </c>
      <c r="T23" s="40">
        <f t="shared" si="16"/>
        <v>887.5</v>
      </c>
      <c r="U23" s="30">
        <v>490</v>
      </c>
      <c r="V23" s="45">
        <f>U23+S23</f>
        <v>1115</v>
      </c>
      <c r="W23" s="45">
        <f>T23+U23</f>
        <v>1377.5</v>
      </c>
      <c r="X23" s="31">
        <v>1225</v>
      </c>
    </row>
    <row r="24" spans="1:24" x14ac:dyDescent="0.3">
      <c r="A24" s="1">
        <v>3</v>
      </c>
      <c r="B24" s="88" t="s">
        <v>59</v>
      </c>
      <c r="C24" s="42">
        <v>4</v>
      </c>
      <c r="D24" s="6">
        <v>35</v>
      </c>
      <c r="E24" s="6">
        <v>50</v>
      </c>
      <c r="F24" s="5">
        <v>20</v>
      </c>
      <c r="G24" s="5">
        <v>30</v>
      </c>
      <c r="H24" s="6">
        <v>25</v>
      </c>
      <c r="I24" s="6">
        <v>40</v>
      </c>
      <c r="J24" s="13">
        <f t="shared" ref="J24:K34" si="17">(C24*F24)/100</f>
        <v>0.8</v>
      </c>
      <c r="K24" s="13">
        <f t="shared" ref="K24:K32" si="18">C24*G24/100</f>
        <v>1.2</v>
      </c>
      <c r="L24" s="42">
        <f t="shared" si="11"/>
        <v>100</v>
      </c>
      <c r="M24" s="38">
        <f t="shared" ref="M24:M32" si="19">C24*25*D24/100</f>
        <v>35</v>
      </c>
      <c r="N24" s="38">
        <f t="shared" si="4"/>
        <v>50</v>
      </c>
      <c r="O24" s="38">
        <f t="shared" si="5"/>
        <v>20</v>
      </c>
      <c r="P24" s="38">
        <f t="shared" si="6"/>
        <v>30</v>
      </c>
      <c r="Q24" s="38">
        <f t="shared" ref="Q24:Q32" si="20">C24*25*H24/100</f>
        <v>25</v>
      </c>
      <c r="R24" s="38">
        <f t="shared" si="8"/>
        <v>40</v>
      </c>
      <c r="S24" s="38">
        <f t="shared" si="15"/>
        <v>55</v>
      </c>
      <c r="T24" s="38">
        <f t="shared" si="15"/>
        <v>80</v>
      </c>
      <c r="U24" s="10"/>
    </row>
    <row r="25" spans="1:24" x14ac:dyDescent="0.3">
      <c r="A25" s="1">
        <v>3</v>
      </c>
      <c r="B25" s="88" t="s">
        <v>60</v>
      </c>
      <c r="C25" s="42">
        <v>4</v>
      </c>
      <c r="D25" s="6">
        <v>50</v>
      </c>
      <c r="E25" s="6">
        <v>60</v>
      </c>
      <c r="F25" s="5">
        <v>20</v>
      </c>
      <c r="G25" s="5">
        <v>30</v>
      </c>
      <c r="H25" s="6">
        <v>10</v>
      </c>
      <c r="I25" s="6">
        <v>20</v>
      </c>
      <c r="J25" s="13">
        <f t="shared" si="17"/>
        <v>0.8</v>
      </c>
      <c r="K25" s="13">
        <f t="shared" si="18"/>
        <v>1.2</v>
      </c>
      <c r="L25" s="42">
        <f t="shared" si="11"/>
        <v>100</v>
      </c>
      <c r="M25" s="38">
        <f t="shared" si="19"/>
        <v>50</v>
      </c>
      <c r="N25" s="38">
        <f t="shared" si="4"/>
        <v>60</v>
      </c>
      <c r="O25" s="38">
        <f t="shared" si="5"/>
        <v>20</v>
      </c>
      <c r="P25" s="38">
        <f t="shared" si="6"/>
        <v>30</v>
      </c>
      <c r="Q25" s="38">
        <f t="shared" si="20"/>
        <v>10</v>
      </c>
      <c r="R25" s="38">
        <f t="shared" si="8"/>
        <v>20</v>
      </c>
      <c r="S25" s="38">
        <f t="shared" si="15"/>
        <v>70</v>
      </c>
      <c r="T25" s="38">
        <f t="shared" si="15"/>
        <v>90</v>
      </c>
      <c r="U25" s="10"/>
    </row>
    <row r="26" spans="1:24" x14ac:dyDescent="0.3">
      <c r="A26" s="1">
        <v>3</v>
      </c>
      <c r="B26" s="88" t="s">
        <v>61</v>
      </c>
      <c r="C26" s="42">
        <v>5</v>
      </c>
      <c r="D26" s="6">
        <v>20</v>
      </c>
      <c r="E26" s="6">
        <v>30</v>
      </c>
      <c r="F26" s="5">
        <v>60</v>
      </c>
      <c r="G26" s="5">
        <v>70</v>
      </c>
      <c r="H26" s="6">
        <v>10</v>
      </c>
      <c r="I26" s="6">
        <v>20</v>
      </c>
      <c r="J26" s="13">
        <f t="shared" si="17"/>
        <v>3</v>
      </c>
      <c r="K26" s="13">
        <f t="shared" si="18"/>
        <v>3.5</v>
      </c>
      <c r="L26" s="42">
        <f t="shared" si="11"/>
        <v>125</v>
      </c>
      <c r="M26" s="38">
        <f t="shared" si="19"/>
        <v>25</v>
      </c>
      <c r="N26" s="38">
        <f t="shared" si="4"/>
        <v>37.5</v>
      </c>
      <c r="O26" s="38">
        <f t="shared" si="5"/>
        <v>75</v>
      </c>
      <c r="P26" s="38">
        <f t="shared" si="6"/>
        <v>87.5</v>
      </c>
      <c r="Q26" s="38">
        <f t="shared" si="20"/>
        <v>12.5</v>
      </c>
      <c r="R26" s="38">
        <f t="shared" si="8"/>
        <v>25</v>
      </c>
      <c r="S26" s="38">
        <f t="shared" si="15"/>
        <v>100</v>
      </c>
      <c r="T26" s="38">
        <f t="shared" si="15"/>
        <v>125</v>
      </c>
      <c r="U26" s="10"/>
    </row>
    <row r="27" spans="1:24" x14ac:dyDescent="0.3">
      <c r="A27" s="1">
        <v>3</v>
      </c>
      <c r="B27" s="88" t="s">
        <v>62</v>
      </c>
      <c r="C27" s="42">
        <v>4</v>
      </c>
      <c r="D27" s="6">
        <v>50</v>
      </c>
      <c r="E27" s="6">
        <v>60</v>
      </c>
      <c r="F27" s="5">
        <v>20</v>
      </c>
      <c r="G27" s="5">
        <v>40</v>
      </c>
      <c r="H27" s="6">
        <v>10</v>
      </c>
      <c r="I27" s="6">
        <v>20</v>
      </c>
      <c r="J27" s="13">
        <f t="shared" si="17"/>
        <v>0.8</v>
      </c>
      <c r="K27" s="13">
        <f t="shared" si="18"/>
        <v>1.6</v>
      </c>
      <c r="L27" s="42">
        <f t="shared" si="11"/>
        <v>100</v>
      </c>
      <c r="M27" s="38">
        <f t="shared" si="19"/>
        <v>50</v>
      </c>
      <c r="N27" s="38">
        <f t="shared" si="4"/>
        <v>60</v>
      </c>
      <c r="O27" s="38">
        <f t="shared" si="5"/>
        <v>20</v>
      </c>
      <c r="P27" s="38">
        <f t="shared" si="6"/>
        <v>40</v>
      </c>
      <c r="Q27" s="38">
        <f t="shared" si="20"/>
        <v>10</v>
      </c>
      <c r="R27" s="38">
        <f t="shared" si="8"/>
        <v>20</v>
      </c>
      <c r="S27" s="38">
        <f t="shared" si="15"/>
        <v>70</v>
      </c>
      <c r="T27" s="38">
        <f t="shared" si="15"/>
        <v>100</v>
      </c>
      <c r="U27" s="10"/>
    </row>
    <row r="28" spans="1:24" x14ac:dyDescent="0.3">
      <c r="A28" s="1">
        <v>3</v>
      </c>
      <c r="B28" s="88" t="s">
        <v>63</v>
      </c>
      <c r="C28" s="42">
        <v>3</v>
      </c>
      <c r="D28" s="6">
        <v>50</v>
      </c>
      <c r="E28" s="6">
        <v>60</v>
      </c>
      <c r="F28" s="5">
        <v>10</v>
      </c>
      <c r="G28" s="5">
        <v>20</v>
      </c>
      <c r="H28" s="6">
        <v>20</v>
      </c>
      <c r="I28" s="6">
        <v>30</v>
      </c>
      <c r="J28" s="13">
        <f t="shared" si="17"/>
        <v>0.3</v>
      </c>
      <c r="K28" s="13">
        <f t="shared" si="18"/>
        <v>0.6</v>
      </c>
      <c r="L28" s="42">
        <f t="shared" si="11"/>
        <v>75</v>
      </c>
      <c r="M28" s="38">
        <f t="shared" si="19"/>
        <v>37.5</v>
      </c>
      <c r="N28" s="38">
        <f t="shared" si="4"/>
        <v>45</v>
      </c>
      <c r="O28" s="38">
        <f t="shared" si="5"/>
        <v>7.5</v>
      </c>
      <c r="P28" s="38">
        <f t="shared" si="6"/>
        <v>15</v>
      </c>
      <c r="Q28" s="38">
        <f t="shared" si="20"/>
        <v>15</v>
      </c>
      <c r="R28" s="38">
        <f t="shared" si="8"/>
        <v>22.5</v>
      </c>
      <c r="S28" s="38">
        <f t="shared" si="15"/>
        <v>45</v>
      </c>
      <c r="T28" s="38">
        <f t="shared" si="15"/>
        <v>60</v>
      </c>
      <c r="U28" s="10"/>
    </row>
    <row r="29" spans="1:24" x14ac:dyDescent="0.3">
      <c r="A29" s="1">
        <v>3</v>
      </c>
      <c r="B29" s="89" t="s">
        <v>64</v>
      </c>
      <c r="C29" s="42">
        <v>5</v>
      </c>
      <c r="D29" s="6">
        <v>20</v>
      </c>
      <c r="E29" s="6">
        <v>30</v>
      </c>
      <c r="F29" s="5">
        <v>60</v>
      </c>
      <c r="G29" s="5">
        <v>70</v>
      </c>
      <c r="H29" s="6">
        <v>10</v>
      </c>
      <c r="I29" s="6">
        <v>20</v>
      </c>
      <c r="J29" s="13">
        <f t="shared" si="17"/>
        <v>3</v>
      </c>
      <c r="K29" s="13">
        <f t="shared" si="18"/>
        <v>3.5</v>
      </c>
      <c r="L29" s="42">
        <f t="shared" si="11"/>
        <v>125</v>
      </c>
      <c r="M29" s="38">
        <f t="shared" si="19"/>
        <v>25</v>
      </c>
      <c r="N29" s="38">
        <f t="shared" si="4"/>
        <v>37.5</v>
      </c>
      <c r="O29" s="38">
        <f t="shared" si="5"/>
        <v>75</v>
      </c>
      <c r="P29" s="38">
        <f t="shared" si="6"/>
        <v>87.5</v>
      </c>
      <c r="Q29" s="38">
        <f t="shared" si="20"/>
        <v>12.5</v>
      </c>
      <c r="R29" s="38">
        <f t="shared" si="8"/>
        <v>25</v>
      </c>
      <c r="S29" s="38">
        <f t="shared" si="15"/>
        <v>100</v>
      </c>
      <c r="T29" s="38">
        <f t="shared" si="15"/>
        <v>125</v>
      </c>
      <c r="U29" s="10"/>
    </row>
    <row r="30" spans="1:24" ht="27.6" x14ac:dyDescent="0.3">
      <c r="A30" s="1">
        <v>3</v>
      </c>
      <c r="B30" s="88" t="s">
        <v>65</v>
      </c>
      <c r="C30" s="42">
        <v>10</v>
      </c>
      <c r="D30" s="6">
        <v>40</v>
      </c>
      <c r="E30" s="6">
        <v>50</v>
      </c>
      <c r="F30" s="5">
        <v>40</v>
      </c>
      <c r="G30" s="5">
        <v>50</v>
      </c>
      <c r="H30" s="6">
        <v>10</v>
      </c>
      <c r="I30" s="6">
        <v>20</v>
      </c>
      <c r="J30" s="13">
        <f t="shared" si="17"/>
        <v>4</v>
      </c>
      <c r="K30" s="13">
        <f t="shared" si="18"/>
        <v>5</v>
      </c>
      <c r="L30" s="42">
        <f t="shared" si="11"/>
        <v>250</v>
      </c>
      <c r="M30" s="38">
        <f t="shared" si="19"/>
        <v>100</v>
      </c>
      <c r="N30" s="38">
        <f t="shared" si="4"/>
        <v>125</v>
      </c>
      <c r="O30" s="38">
        <f t="shared" si="5"/>
        <v>100</v>
      </c>
      <c r="P30" s="38">
        <f t="shared" si="6"/>
        <v>125</v>
      </c>
      <c r="Q30" s="38">
        <f t="shared" si="20"/>
        <v>25</v>
      </c>
      <c r="R30" s="38">
        <f t="shared" si="8"/>
        <v>50</v>
      </c>
      <c r="S30" s="38">
        <f t="shared" si="15"/>
        <v>200</v>
      </c>
      <c r="T30" s="38">
        <f t="shared" si="15"/>
        <v>250</v>
      </c>
      <c r="U30" s="10"/>
    </row>
    <row r="31" spans="1:24" x14ac:dyDescent="0.3">
      <c r="A31" s="1">
        <v>3</v>
      </c>
      <c r="B31" s="88" t="s">
        <v>71</v>
      </c>
      <c r="C31" s="42">
        <v>1</v>
      </c>
      <c r="D31" s="6">
        <v>20</v>
      </c>
      <c r="E31" s="6">
        <v>30</v>
      </c>
      <c r="F31" s="5">
        <v>50</v>
      </c>
      <c r="G31" s="5">
        <v>70</v>
      </c>
      <c r="H31" s="6">
        <v>10</v>
      </c>
      <c r="I31" s="6">
        <v>20</v>
      </c>
      <c r="J31" s="13">
        <f t="shared" si="17"/>
        <v>0.5</v>
      </c>
      <c r="K31" s="13">
        <f t="shared" si="18"/>
        <v>0.7</v>
      </c>
      <c r="L31" s="42">
        <f t="shared" si="11"/>
        <v>25</v>
      </c>
      <c r="M31" s="38">
        <f t="shared" si="19"/>
        <v>5</v>
      </c>
      <c r="N31" s="38">
        <f t="shared" si="4"/>
        <v>7.5</v>
      </c>
      <c r="O31" s="38">
        <f t="shared" si="5"/>
        <v>12.5</v>
      </c>
      <c r="P31" s="38">
        <f t="shared" si="6"/>
        <v>17.5</v>
      </c>
      <c r="Q31" s="38">
        <f t="shared" si="20"/>
        <v>2.5</v>
      </c>
      <c r="R31" s="38">
        <f t="shared" si="8"/>
        <v>5</v>
      </c>
      <c r="S31" s="38">
        <f t="shared" si="15"/>
        <v>17.5</v>
      </c>
      <c r="T31" s="38">
        <f t="shared" si="15"/>
        <v>25</v>
      </c>
      <c r="U31" s="10"/>
    </row>
    <row r="32" spans="1:24" x14ac:dyDescent="0.3">
      <c r="A32" s="1">
        <v>3</v>
      </c>
      <c r="B32" s="88" t="s">
        <v>72</v>
      </c>
      <c r="C32" s="42">
        <v>1</v>
      </c>
      <c r="D32" s="6">
        <v>20</v>
      </c>
      <c r="E32" s="6">
        <v>30</v>
      </c>
      <c r="F32" s="5">
        <v>50</v>
      </c>
      <c r="G32" s="5">
        <v>70</v>
      </c>
      <c r="H32" s="6">
        <v>10</v>
      </c>
      <c r="I32" s="6">
        <v>20</v>
      </c>
      <c r="J32" s="13">
        <f t="shared" si="17"/>
        <v>0.5</v>
      </c>
      <c r="K32" s="13">
        <f t="shared" si="18"/>
        <v>0.7</v>
      </c>
      <c r="L32" s="42">
        <f t="shared" si="11"/>
        <v>25</v>
      </c>
      <c r="M32" s="38">
        <f t="shared" si="19"/>
        <v>5</v>
      </c>
      <c r="N32" s="38">
        <f t="shared" si="4"/>
        <v>7.5</v>
      </c>
      <c r="O32" s="38">
        <f t="shared" si="5"/>
        <v>12.5</v>
      </c>
      <c r="P32" s="38">
        <f t="shared" si="6"/>
        <v>17.5</v>
      </c>
      <c r="Q32" s="38">
        <f t="shared" si="20"/>
        <v>2.5</v>
      </c>
      <c r="R32" s="38">
        <f t="shared" si="8"/>
        <v>5</v>
      </c>
      <c r="S32" s="38">
        <f t="shared" si="15"/>
        <v>17.5</v>
      </c>
      <c r="T32" s="38">
        <f t="shared" si="15"/>
        <v>25</v>
      </c>
      <c r="U32" s="10"/>
    </row>
    <row r="33" spans="1:24" s="32" customFormat="1" x14ac:dyDescent="0.3">
      <c r="A33" s="36" t="s">
        <v>33</v>
      </c>
      <c r="B33" s="28"/>
      <c r="C33" s="104">
        <f>SUM(C24:C32)</f>
        <v>37</v>
      </c>
      <c r="D33" s="33"/>
      <c r="E33" s="33"/>
      <c r="F33" s="33"/>
      <c r="G33" s="33"/>
      <c r="H33" s="33"/>
      <c r="I33" s="33"/>
      <c r="J33" s="105">
        <f>SUM(J29:J32)</f>
        <v>8</v>
      </c>
      <c r="K33" s="105">
        <f>SUM(K29:K32)</f>
        <v>9.8999999999999986</v>
      </c>
      <c r="L33" s="43"/>
      <c r="M33" s="35">
        <f t="shared" ref="M33:T33" si="21">SUM(M24:M32)</f>
        <v>332.5</v>
      </c>
      <c r="N33" s="35">
        <f t="shared" si="21"/>
        <v>430</v>
      </c>
      <c r="O33" s="35">
        <f t="shared" si="21"/>
        <v>342.5</v>
      </c>
      <c r="P33" s="35">
        <f t="shared" si="21"/>
        <v>450</v>
      </c>
      <c r="Q33" s="35">
        <f t="shared" si="21"/>
        <v>115</v>
      </c>
      <c r="R33" s="35">
        <f t="shared" si="21"/>
        <v>212.5</v>
      </c>
      <c r="S33" s="40">
        <f t="shared" si="21"/>
        <v>675</v>
      </c>
      <c r="T33" s="40">
        <f t="shared" si="21"/>
        <v>880</v>
      </c>
      <c r="U33" s="31">
        <v>455</v>
      </c>
      <c r="V33" s="45">
        <f>S33+U33</f>
        <v>1130</v>
      </c>
      <c r="W33" s="45">
        <f>T33+U33</f>
        <v>1335</v>
      </c>
      <c r="X33" s="31">
        <v>1225</v>
      </c>
    </row>
    <row r="34" spans="1:24" x14ac:dyDescent="0.3">
      <c r="A34" s="1">
        <v>4</v>
      </c>
      <c r="B34" s="87" t="s">
        <v>66</v>
      </c>
      <c r="C34" s="42">
        <v>4</v>
      </c>
      <c r="D34" s="86">
        <v>40</v>
      </c>
      <c r="E34" s="6">
        <v>60</v>
      </c>
      <c r="F34" s="5">
        <v>20</v>
      </c>
      <c r="G34" s="5">
        <v>30</v>
      </c>
      <c r="H34" s="6">
        <v>10</v>
      </c>
      <c r="I34" s="6">
        <v>20</v>
      </c>
      <c r="J34" s="52">
        <f t="shared" si="17"/>
        <v>0.8</v>
      </c>
      <c r="K34" s="52">
        <f>(C34*G34)/100</f>
        <v>1.2</v>
      </c>
      <c r="L34" s="42">
        <f t="shared" ref="L34:L39" si="22">C34*25</f>
        <v>100</v>
      </c>
      <c r="M34" s="38">
        <f t="shared" ref="M34" si="23">C34*25*D34/100</f>
        <v>40</v>
      </c>
      <c r="N34" s="38">
        <f t="shared" ref="N34" si="24">C34*25*E34/100</f>
        <v>60</v>
      </c>
      <c r="O34" s="38">
        <f t="shared" ref="O34" si="25">C34*25*F34/100</f>
        <v>20</v>
      </c>
      <c r="P34" s="38">
        <f t="shared" ref="P34" si="26">C34*25*G34/100</f>
        <v>30</v>
      </c>
      <c r="Q34" s="38">
        <f t="shared" ref="Q34" si="27">C34*25*H34/100</f>
        <v>10</v>
      </c>
      <c r="R34" s="38">
        <f t="shared" ref="R34" si="28">C34*25*I34/100</f>
        <v>20</v>
      </c>
      <c r="S34" s="50">
        <f t="shared" ref="S34" si="29">M34+O34</f>
        <v>60</v>
      </c>
      <c r="T34" s="50">
        <f t="shared" ref="T34" si="30">N34+P34</f>
        <v>90</v>
      </c>
      <c r="U34" s="48"/>
      <c r="V34" s="48"/>
      <c r="W34" s="48"/>
      <c r="X34" s="48"/>
    </row>
    <row r="35" spans="1:24" x14ac:dyDescent="0.3">
      <c r="A35" s="1">
        <v>4</v>
      </c>
      <c r="B35" s="87" t="s">
        <v>67</v>
      </c>
      <c r="C35" s="42">
        <v>7</v>
      </c>
      <c r="D35" s="86">
        <v>30</v>
      </c>
      <c r="E35" s="6">
        <v>50</v>
      </c>
      <c r="F35" s="85">
        <v>30</v>
      </c>
      <c r="G35" s="5">
        <v>50</v>
      </c>
      <c r="H35" s="6">
        <v>10</v>
      </c>
      <c r="I35" s="6">
        <v>20</v>
      </c>
      <c r="J35" s="52">
        <f t="shared" ref="J35:J39" si="31">(C35*F35)/100</f>
        <v>2.1</v>
      </c>
      <c r="K35" s="52">
        <f>(C35*G35)/100</f>
        <v>3.5</v>
      </c>
      <c r="L35" s="42">
        <f t="shared" si="22"/>
        <v>175</v>
      </c>
      <c r="M35" s="38">
        <f t="shared" ref="M35:M39" si="32">C35*25*D35/100</f>
        <v>52.5</v>
      </c>
      <c r="N35" s="38">
        <f t="shared" ref="N35:N39" si="33">C35*25*E35/100</f>
        <v>87.5</v>
      </c>
      <c r="O35" s="38">
        <f t="shared" ref="O35:O39" si="34">C35*25*F35/100</f>
        <v>52.5</v>
      </c>
      <c r="P35" s="38">
        <f t="shared" ref="P35:P39" si="35">C35*25*G35/100</f>
        <v>87.5</v>
      </c>
      <c r="Q35" s="38">
        <f t="shared" ref="Q35:Q39" si="36">C35*25*H35/100</f>
        <v>17.5</v>
      </c>
      <c r="R35" s="38">
        <f t="shared" ref="R35:R39" si="37">C35*25*I35/100</f>
        <v>35</v>
      </c>
      <c r="S35" s="50">
        <f t="shared" ref="S35:S39" si="38">M35+O35</f>
        <v>105</v>
      </c>
      <c r="T35" s="50">
        <f t="shared" ref="T35:T39" si="39">N35+P35</f>
        <v>175</v>
      </c>
      <c r="U35" s="48"/>
      <c r="V35" s="48"/>
      <c r="W35" s="48"/>
      <c r="X35" s="48"/>
    </row>
    <row r="36" spans="1:24" x14ac:dyDescent="0.3">
      <c r="A36" s="1">
        <v>4</v>
      </c>
      <c r="B36" s="87" t="s">
        <v>68</v>
      </c>
      <c r="C36" s="42">
        <v>14</v>
      </c>
      <c r="D36" s="86">
        <v>10</v>
      </c>
      <c r="E36" s="6">
        <v>30</v>
      </c>
      <c r="F36" s="5">
        <v>60</v>
      </c>
      <c r="G36" s="5">
        <v>80</v>
      </c>
      <c r="H36" s="86">
        <v>5</v>
      </c>
      <c r="I36" s="86">
        <v>10</v>
      </c>
      <c r="J36" s="52">
        <f t="shared" si="31"/>
        <v>8.4</v>
      </c>
      <c r="K36" s="52">
        <f>(C36*G36)/100</f>
        <v>11.2</v>
      </c>
      <c r="L36" s="42">
        <f t="shared" si="22"/>
        <v>350</v>
      </c>
      <c r="M36" s="38">
        <f t="shared" si="32"/>
        <v>35</v>
      </c>
      <c r="N36" s="38">
        <f t="shared" si="33"/>
        <v>105</v>
      </c>
      <c r="O36" s="38">
        <f t="shared" si="34"/>
        <v>210</v>
      </c>
      <c r="P36" s="38">
        <f t="shared" si="35"/>
        <v>280</v>
      </c>
      <c r="Q36" s="38">
        <f t="shared" si="36"/>
        <v>17.5</v>
      </c>
      <c r="R36" s="38">
        <f t="shared" si="37"/>
        <v>35</v>
      </c>
      <c r="S36" s="50">
        <f t="shared" si="38"/>
        <v>245</v>
      </c>
      <c r="T36" s="50">
        <f t="shared" si="39"/>
        <v>385</v>
      </c>
      <c r="U36" s="48"/>
      <c r="V36" s="48"/>
      <c r="W36" s="48"/>
      <c r="X36" s="48"/>
    </row>
    <row r="37" spans="1:24" x14ac:dyDescent="0.3">
      <c r="A37" s="1">
        <v>4</v>
      </c>
      <c r="B37" s="87" t="s">
        <v>69</v>
      </c>
      <c r="C37" s="42">
        <v>3</v>
      </c>
      <c r="D37" s="6">
        <v>30</v>
      </c>
      <c r="E37" s="6">
        <v>40</v>
      </c>
      <c r="F37" s="5">
        <v>30</v>
      </c>
      <c r="G37" s="5">
        <v>50</v>
      </c>
      <c r="H37" s="6">
        <v>20</v>
      </c>
      <c r="I37" s="6">
        <v>30</v>
      </c>
      <c r="J37" s="52">
        <f t="shared" si="31"/>
        <v>0.9</v>
      </c>
      <c r="K37" s="52">
        <f>(C37*G37)/100</f>
        <v>1.5</v>
      </c>
      <c r="L37" s="42">
        <f t="shared" si="22"/>
        <v>75</v>
      </c>
      <c r="M37" s="38">
        <f t="shared" si="32"/>
        <v>22.5</v>
      </c>
      <c r="N37" s="38">
        <f t="shared" si="33"/>
        <v>30</v>
      </c>
      <c r="O37" s="38">
        <f t="shared" si="34"/>
        <v>22.5</v>
      </c>
      <c r="P37" s="38">
        <f t="shared" si="35"/>
        <v>37.5</v>
      </c>
      <c r="Q37" s="38">
        <f t="shared" si="36"/>
        <v>15</v>
      </c>
      <c r="R37" s="38">
        <f t="shared" si="37"/>
        <v>22.5</v>
      </c>
      <c r="S37" s="50">
        <f t="shared" si="38"/>
        <v>45</v>
      </c>
      <c r="T37" s="50">
        <f t="shared" si="39"/>
        <v>67.5</v>
      </c>
      <c r="U37" s="48"/>
      <c r="V37" s="48"/>
      <c r="W37" s="48"/>
      <c r="X37" s="48"/>
    </row>
    <row r="38" spans="1:24" x14ac:dyDescent="0.3">
      <c r="A38" s="1">
        <v>4</v>
      </c>
      <c r="B38" s="87" t="s">
        <v>70</v>
      </c>
      <c r="C38" s="42">
        <v>5</v>
      </c>
      <c r="D38" s="6">
        <v>40</v>
      </c>
      <c r="E38" s="6">
        <v>50</v>
      </c>
      <c r="F38" s="5">
        <v>30</v>
      </c>
      <c r="G38" s="5">
        <v>40</v>
      </c>
      <c r="H38" s="6">
        <v>20</v>
      </c>
      <c r="I38" s="6">
        <v>30</v>
      </c>
      <c r="J38" s="52">
        <f t="shared" si="31"/>
        <v>1.5</v>
      </c>
      <c r="K38" s="52">
        <f>(C38*G38)/100</f>
        <v>2</v>
      </c>
      <c r="L38" s="42">
        <f t="shared" si="22"/>
        <v>125</v>
      </c>
      <c r="M38" s="38">
        <f t="shared" si="32"/>
        <v>50</v>
      </c>
      <c r="N38" s="38">
        <f t="shared" si="33"/>
        <v>62.5</v>
      </c>
      <c r="O38" s="38">
        <f t="shared" si="34"/>
        <v>37.5</v>
      </c>
      <c r="P38" s="38">
        <f t="shared" si="35"/>
        <v>50</v>
      </c>
      <c r="Q38" s="38">
        <f t="shared" si="36"/>
        <v>25</v>
      </c>
      <c r="R38" s="38">
        <f t="shared" si="37"/>
        <v>37.5</v>
      </c>
      <c r="S38" s="50">
        <f t="shared" si="38"/>
        <v>87.5</v>
      </c>
      <c r="T38" s="50">
        <f t="shared" si="39"/>
        <v>112.5</v>
      </c>
      <c r="U38" s="48"/>
      <c r="V38" s="48"/>
      <c r="W38" s="48"/>
      <c r="X38" s="48"/>
    </row>
    <row r="39" spans="1:24" x14ac:dyDescent="0.3">
      <c r="A39" s="1">
        <v>4</v>
      </c>
      <c r="B39" s="87" t="s">
        <v>71</v>
      </c>
      <c r="C39" s="42">
        <v>1</v>
      </c>
      <c r="D39" s="6">
        <v>30</v>
      </c>
      <c r="E39" s="6">
        <v>40</v>
      </c>
      <c r="F39" s="85">
        <v>40</v>
      </c>
      <c r="G39" s="5">
        <v>50</v>
      </c>
      <c r="H39" s="86">
        <v>10</v>
      </c>
      <c r="I39" s="86">
        <v>20</v>
      </c>
      <c r="J39" s="52">
        <f t="shared" si="31"/>
        <v>0.4</v>
      </c>
      <c r="K39" s="52">
        <f>(C39*G39)/100</f>
        <v>0.5</v>
      </c>
      <c r="L39" s="42">
        <f t="shared" si="22"/>
        <v>25</v>
      </c>
      <c r="M39" s="38">
        <f t="shared" si="32"/>
        <v>7.5</v>
      </c>
      <c r="N39" s="38">
        <f t="shared" si="33"/>
        <v>10</v>
      </c>
      <c r="O39" s="38">
        <f t="shared" si="34"/>
        <v>10</v>
      </c>
      <c r="P39" s="38">
        <f t="shared" si="35"/>
        <v>12.5</v>
      </c>
      <c r="Q39" s="38">
        <f t="shared" si="36"/>
        <v>2.5</v>
      </c>
      <c r="R39" s="38">
        <f t="shared" si="37"/>
        <v>5</v>
      </c>
      <c r="S39" s="50">
        <f t="shared" si="38"/>
        <v>17.5</v>
      </c>
      <c r="T39" s="50">
        <f t="shared" si="39"/>
        <v>22.5</v>
      </c>
      <c r="U39" s="48"/>
      <c r="V39" s="48"/>
      <c r="W39" s="48"/>
      <c r="X39" s="48"/>
    </row>
    <row r="40" spans="1:24" s="32" customFormat="1" x14ac:dyDescent="0.3">
      <c r="A40" s="49" t="s">
        <v>33</v>
      </c>
      <c r="B40" s="28"/>
      <c r="C40" s="105">
        <f>SUM(C34:C39)</f>
        <v>34</v>
      </c>
      <c r="D40" s="33"/>
      <c r="E40" s="33"/>
      <c r="F40" s="33"/>
      <c r="G40" s="33"/>
      <c r="H40" s="33"/>
      <c r="I40" s="33"/>
      <c r="J40" s="105">
        <f>SUM(J34:J39)</f>
        <v>14.100000000000001</v>
      </c>
      <c r="K40" s="105">
        <f>SUM(K34:K39)</f>
        <v>19.899999999999999</v>
      </c>
      <c r="L40" s="43"/>
      <c r="M40" s="35">
        <f t="shared" ref="M40:T40" si="40">SUM(M34:M39)</f>
        <v>207.5</v>
      </c>
      <c r="N40" s="35">
        <f t="shared" si="40"/>
        <v>355</v>
      </c>
      <c r="O40" s="35">
        <f t="shared" si="40"/>
        <v>352.5</v>
      </c>
      <c r="P40" s="35">
        <f t="shared" si="40"/>
        <v>497.5</v>
      </c>
      <c r="Q40" s="35">
        <f t="shared" si="40"/>
        <v>87.5</v>
      </c>
      <c r="R40" s="35">
        <f t="shared" si="40"/>
        <v>155</v>
      </c>
      <c r="S40" s="51">
        <f t="shared" si="40"/>
        <v>560</v>
      </c>
      <c r="T40" s="51">
        <f t="shared" si="40"/>
        <v>852.5</v>
      </c>
      <c r="U40" s="31">
        <v>480</v>
      </c>
      <c r="V40" s="45">
        <f>S40+U40</f>
        <v>1040</v>
      </c>
      <c r="W40" s="45">
        <f>T40+U40</f>
        <v>1332.5</v>
      </c>
      <c r="X40" s="31">
        <v>1120</v>
      </c>
    </row>
    <row r="41" spans="1:24" s="9" customFormat="1" ht="22.05" customHeight="1" x14ac:dyDescent="0.3">
      <c r="A41" s="92" t="s">
        <v>16</v>
      </c>
      <c r="B41" s="23" t="s">
        <v>17</v>
      </c>
      <c r="C41" s="44">
        <f>C15+C23+C33+C40</f>
        <v>141</v>
      </c>
      <c r="D41" s="2"/>
      <c r="E41" s="2"/>
      <c r="F41" s="7"/>
      <c r="G41" s="7"/>
      <c r="H41" s="2"/>
      <c r="I41" s="2"/>
      <c r="J41" s="16"/>
      <c r="K41" s="16"/>
      <c r="L41" s="44"/>
      <c r="M41" s="44"/>
      <c r="N41" s="44"/>
      <c r="O41" s="44"/>
      <c r="P41" s="44"/>
      <c r="Q41" s="44"/>
      <c r="R41" s="44"/>
      <c r="S41" s="44"/>
      <c r="T41" s="44"/>
    </row>
    <row r="42" spans="1:24" s="12" customFormat="1" x14ac:dyDescent="0.3">
      <c r="A42" s="93"/>
      <c r="B42" s="24" t="s">
        <v>3</v>
      </c>
      <c r="C42" s="44"/>
      <c r="D42" s="2"/>
      <c r="E42" s="2"/>
      <c r="F42" s="7"/>
      <c r="G42" s="7"/>
      <c r="H42" s="2"/>
      <c r="I42" s="2"/>
      <c r="J42" s="103">
        <f>J15+J23+J33+J40</f>
        <v>45.4</v>
      </c>
      <c r="K42" s="103">
        <f>K15+K23+K33+K40</f>
        <v>62.3</v>
      </c>
      <c r="L42" s="44"/>
      <c r="M42" s="44"/>
      <c r="N42" s="44"/>
      <c r="O42" s="44"/>
      <c r="P42" s="44"/>
      <c r="Q42" s="44"/>
      <c r="R42" s="44"/>
      <c r="S42" s="44"/>
      <c r="T42" s="44"/>
    </row>
    <row r="43" spans="1:24" s="12" customFormat="1" ht="22.35" customHeight="1" x14ac:dyDescent="0.3">
      <c r="A43" s="93"/>
      <c r="B43" s="24" t="s">
        <v>19</v>
      </c>
      <c r="C43" s="44">
        <v>99</v>
      </c>
      <c r="D43" s="2"/>
      <c r="E43" s="2"/>
      <c r="F43" s="7"/>
      <c r="G43" s="7"/>
      <c r="H43" s="2"/>
      <c r="I43" s="2"/>
      <c r="J43" s="16"/>
      <c r="K43" s="16"/>
      <c r="L43" s="44"/>
      <c r="M43" s="44"/>
      <c r="N43" s="44"/>
      <c r="O43" s="44"/>
      <c r="P43" s="44"/>
      <c r="Q43" s="44"/>
      <c r="R43" s="44"/>
      <c r="S43" s="44"/>
      <c r="T43" s="44"/>
    </row>
    <row r="44" spans="1:24" s="12" customFormat="1" ht="22.35" customHeight="1" x14ac:dyDescent="0.3">
      <c r="A44" s="94"/>
      <c r="B44" s="24" t="s">
        <v>16</v>
      </c>
      <c r="C44" s="44">
        <f>C41+C43</f>
        <v>240</v>
      </c>
      <c r="D44" s="2"/>
      <c r="E44" s="2"/>
      <c r="F44" s="7"/>
      <c r="G44" s="7"/>
      <c r="H44" s="2"/>
      <c r="I44" s="2"/>
      <c r="J44" s="16"/>
      <c r="K44" s="16"/>
      <c r="L44" s="44"/>
      <c r="M44" s="44"/>
      <c r="N44" s="44"/>
      <c r="O44" s="44"/>
      <c r="P44" s="44"/>
      <c r="Q44" s="44"/>
      <c r="R44" s="44"/>
      <c r="S44" s="44"/>
      <c r="T44" s="44"/>
    </row>
    <row r="46" spans="1:24" ht="67.2" customHeight="1" x14ac:dyDescent="0.3">
      <c r="B46" s="25" t="s">
        <v>73</v>
      </c>
    </row>
    <row r="47" spans="1:24" ht="14.4" x14ac:dyDescent="0.3">
      <c r="B47"/>
    </row>
  </sheetData>
  <mergeCells count="7">
    <mergeCell ref="O1:P1"/>
    <mergeCell ref="Q1:R1"/>
    <mergeCell ref="A41:A44"/>
    <mergeCell ref="D1:E1"/>
    <mergeCell ref="F1:G1"/>
    <mergeCell ref="H1:I1"/>
    <mergeCell ref="M1:N1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.109375" defaultRowHeight="14.4" x14ac:dyDescent="0.3"/>
  <cols>
    <col min="1" max="1" width="23" style="62" customWidth="1"/>
    <col min="2" max="2" width="9.109375" style="62"/>
    <col min="3" max="3" width="13.88671875" style="62" customWidth="1"/>
    <col min="4" max="5" width="9.109375" style="62"/>
    <col min="6" max="6" width="10.5546875" style="62" customWidth="1"/>
    <col min="7" max="8" width="9.109375" style="62"/>
    <col min="9" max="9" width="10.33203125" style="62" customWidth="1"/>
    <col min="10" max="11" width="9.109375" style="62"/>
    <col min="12" max="12" width="11" style="62" customWidth="1"/>
    <col min="13" max="13" width="9.109375" style="62"/>
    <col min="14" max="14" width="14.6640625" style="62" customWidth="1"/>
    <col min="15" max="15" width="13.6640625" style="62" customWidth="1"/>
    <col min="16" max="16" width="9.109375" style="62"/>
    <col min="17" max="17" width="9.21875" customWidth="1"/>
    <col min="18" max="16384" width="9.109375" style="62"/>
  </cols>
  <sheetData>
    <row r="1" spans="1:16" s="62" customFormat="1" ht="12.6" x14ac:dyDescent="0.2">
      <c r="A1" s="102" t="s">
        <v>38</v>
      </c>
      <c r="B1" s="99" t="s">
        <v>39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 t="s">
        <v>11</v>
      </c>
      <c r="O1" s="99" t="s">
        <v>40</v>
      </c>
    </row>
    <row r="2" spans="1:16" s="62" customFormat="1" ht="12.6" x14ac:dyDescent="0.2">
      <c r="A2" s="102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9"/>
      <c r="O2" s="99"/>
    </row>
    <row r="3" spans="1:16" s="62" customFormat="1" ht="12.6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6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6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6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6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2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2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6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6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6" x14ac:dyDescent="0.2">
      <c r="A17" s="100"/>
      <c r="B17" s="100"/>
      <c r="C17" s="100"/>
      <c r="D17" s="100"/>
      <c r="E17" s="100"/>
      <c r="F17" s="100"/>
      <c r="G17" s="100"/>
      <c r="H17" s="100"/>
      <c r="I17" s="100"/>
      <c r="J17" s="100"/>
    </row>
    <row r="18" spans="1:13" s="62" customFormat="1" ht="12.6" x14ac:dyDescent="0.2">
      <c r="A18" s="73"/>
      <c r="B18" s="74"/>
      <c r="C18" s="74"/>
      <c r="D18" s="74"/>
    </row>
    <row r="19" spans="1:13" s="62" customFormat="1" ht="12.6" x14ac:dyDescent="0.2">
      <c r="A19" s="101" t="s">
        <v>38</v>
      </c>
      <c r="B19" s="101" t="s">
        <v>42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3" s="62" customFormat="1" ht="12.6" x14ac:dyDescent="0.2">
      <c r="A20" s="101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6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6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2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6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6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6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2026-02-25T11:08:10Z</cp:lastPrinted>
  <dcterms:created xsi:type="dcterms:W3CDTF">2023-10-16T10:32:43Z</dcterms:created>
  <dcterms:modified xsi:type="dcterms:W3CDTF">2026-02-25T13:54:37Z</dcterms:modified>
</cp:coreProperties>
</file>