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irena_istvanic_asoo_hr/Documents/Documents/KURIKULI DOSTAVLJENI U MINISTARSTVO/"/>
    </mc:Choice>
  </mc:AlternateContent>
  <xr:revisionPtr revIDLastSave="72" documentId="13_ncr:1_{CE18FB1F-02DC-4D15-922E-ACD2A715FBB5}" xr6:coauthVersionLast="47" xr6:coauthVersionMax="47" xr10:uidLastSave="{566D814E-9AA4-4530-87C2-5E40115FD3EE}"/>
  <bookViews>
    <workbookView xWindow="0" yWindow="720" windowWidth="23040" windowHeight="13680" activeTab="1" xr2:uid="{834BB0B5-0BBB-40C2-B716-E469237EEFE4}"/>
  </bookViews>
  <sheets>
    <sheet name="Izračun_4.1" sheetId="1" r:id="rId1"/>
    <sheet name="Izračun_4.2" sheetId="5" r:id="rId2"/>
    <sheet name="OO dio" sheetId="6" r:id="rId3"/>
  </sheets>
  <externalReferences>
    <externalReference r:id="rId4"/>
  </externalReferences>
  <definedNames>
    <definedName name="_Toc157676429" localSheetId="0">Izračun_4.1!$B$40</definedName>
    <definedName name="_Toc177978864" localSheetId="0">Izračun_4.1!$B$39</definedName>
    <definedName name="_Toc177978870" localSheetId="0">Izračun_4.1!$B$41</definedName>
    <definedName name="_Toc177978871" localSheetId="0">Izračun_4.1!$B$42</definedName>
    <definedName name="_Toc177978872" localSheetId="0">Izračun_4.1!$B$43</definedName>
    <definedName name="_Toc177978873" localSheetId="0">Izračun_4.1!#REF!</definedName>
    <definedName name="_Toc177978874" localSheetId="0">Izračun_4.1!#REF!</definedName>
    <definedName name="_Toc177978875" localSheetId="0">Izračun_4.1!#REF!</definedName>
    <definedName name="_Toc177978877" localSheetId="0">Izračun_4.1!$B$39</definedName>
    <definedName name="_Toc177978878" localSheetId="0">Izračun_4.1!$B$40</definedName>
    <definedName name="_Toc177978887" localSheetId="0">Izračun_4.1!$B$58</definedName>
    <definedName name="_xlnm.Print_Area" localSheetId="0">Izračun_4.1!$A$1:$X$64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5" l="1"/>
  <c r="K40" i="5"/>
  <c r="K39" i="5"/>
  <c r="K38" i="5"/>
  <c r="K37" i="5"/>
  <c r="K36" i="5"/>
  <c r="K35" i="5"/>
  <c r="K34" i="5"/>
  <c r="K33" i="5"/>
  <c r="K32" i="5"/>
  <c r="J44" i="5"/>
  <c r="C46" i="5"/>
  <c r="C43" i="5"/>
  <c r="B32" i="5"/>
  <c r="C32" i="5"/>
  <c r="E32" i="5"/>
  <c r="G32" i="5"/>
  <c r="B33" i="5"/>
  <c r="C33" i="5"/>
  <c r="E33" i="5"/>
  <c r="F33" i="5"/>
  <c r="G33" i="5"/>
  <c r="B34" i="5"/>
  <c r="C34" i="5"/>
  <c r="D34" i="5"/>
  <c r="E34" i="5"/>
  <c r="F34" i="5"/>
  <c r="G34" i="5"/>
  <c r="B35" i="5"/>
  <c r="C35" i="5"/>
  <c r="E35" i="5"/>
  <c r="F35" i="5"/>
  <c r="G35" i="5"/>
  <c r="B36" i="5"/>
  <c r="C36" i="5"/>
  <c r="D36" i="5"/>
  <c r="E36" i="5"/>
  <c r="F36" i="5"/>
  <c r="G36" i="5"/>
  <c r="B37" i="5"/>
  <c r="C37" i="5"/>
  <c r="D37" i="5"/>
  <c r="E37" i="5"/>
  <c r="G37" i="5"/>
  <c r="B38" i="5"/>
  <c r="C38" i="5"/>
  <c r="D38" i="5"/>
  <c r="E38" i="5"/>
  <c r="F38" i="5"/>
  <c r="G38" i="5"/>
  <c r="H38" i="5"/>
  <c r="I38" i="5"/>
  <c r="B39" i="5"/>
  <c r="C39" i="5"/>
  <c r="D39" i="5"/>
  <c r="E39" i="5"/>
  <c r="F39" i="5"/>
  <c r="G39" i="5"/>
  <c r="H39" i="5"/>
  <c r="I39" i="5"/>
  <c r="B40" i="5"/>
  <c r="C40" i="5"/>
  <c r="D40" i="5"/>
  <c r="E40" i="5"/>
  <c r="F40" i="5"/>
  <c r="G40" i="5"/>
  <c r="H40" i="5"/>
  <c r="I40" i="5"/>
  <c r="C20" i="5"/>
  <c r="D20" i="5"/>
  <c r="E20" i="5"/>
  <c r="F20" i="5"/>
  <c r="G20" i="5"/>
  <c r="H20" i="5"/>
  <c r="I20" i="5"/>
  <c r="B21" i="5"/>
  <c r="C21" i="5"/>
  <c r="D21" i="5"/>
  <c r="E21" i="5"/>
  <c r="F21" i="5"/>
  <c r="G21" i="5"/>
  <c r="H21" i="5"/>
  <c r="I21" i="5"/>
  <c r="C22" i="5"/>
  <c r="D22" i="5"/>
  <c r="E22" i="5"/>
  <c r="F22" i="5"/>
  <c r="G22" i="5"/>
  <c r="H22" i="5"/>
  <c r="I22" i="5"/>
  <c r="B23" i="5"/>
  <c r="C23" i="5"/>
  <c r="D23" i="5"/>
  <c r="E23" i="5"/>
  <c r="F23" i="5"/>
  <c r="G23" i="5"/>
  <c r="H23" i="5"/>
  <c r="I23" i="5"/>
  <c r="D24" i="5"/>
  <c r="E24" i="5"/>
  <c r="F24" i="5"/>
  <c r="G24" i="5"/>
  <c r="H24" i="5"/>
  <c r="I24" i="5"/>
  <c r="B25" i="5"/>
  <c r="D25" i="5"/>
  <c r="E25" i="5"/>
  <c r="F25" i="5"/>
  <c r="G25" i="5"/>
  <c r="H25" i="5"/>
  <c r="I25" i="5"/>
  <c r="B26" i="5"/>
  <c r="C26" i="5"/>
  <c r="D26" i="5"/>
  <c r="E26" i="5"/>
  <c r="G26" i="5"/>
  <c r="B27" i="5"/>
  <c r="C27" i="5"/>
  <c r="D27" i="5"/>
  <c r="E27" i="5"/>
  <c r="F27" i="5"/>
  <c r="G27" i="5"/>
  <c r="H27" i="5"/>
  <c r="I27" i="5"/>
  <c r="B28" i="5"/>
  <c r="C28" i="5"/>
  <c r="D28" i="5"/>
  <c r="E28" i="5"/>
  <c r="F28" i="5"/>
  <c r="G28" i="5"/>
  <c r="H28" i="5"/>
  <c r="I28" i="5"/>
  <c r="B10" i="5"/>
  <c r="C10" i="5"/>
  <c r="D10" i="5"/>
  <c r="E10" i="5"/>
  <c r="F10" i="5"/>
  <c r="G10" i="5"/>
  <c r="H10" i="5"/>
  <c r="I10" i="5"/>
  <c r="B11" i="5"/>
  <c r="C11" i="5"/>
  <c r="D11" i="5"/>
  <c r="E11" i="5"/>
  <c r="F11" i="5"/>
  <c r="G11" i="5"/>
  <c r="H11" i="5"/>
  <c r="I11" i="5"/>
  <c r="B12" i="5"/>
  <c r="C12" i="5"/>
  <c r="D12" i="5"/>
  <c r="E12" i="5"/>
  <c r="F12" i="5"/>
  <c r="G12" i="5"/>
  <c r="H12" i="5"/>
  <c r="I12" i="5"/>
  <c r="B13" i="5"/>
  <c r="C13" i="5"/>
  <c r="D13" i="5"/>
  <c r="E13" i="5"/>
  <c r="F13" i="5"/>
  <c r="G13" i="5"/>
  <c r="H13" i="5"/>
  <c r="I13" i="5"/>
  <c r="B14" i="5"/>
  <c r="C14" i="5"/>
  <c r="D14" i="5"/>
  <c r="E14" i="5"/>
  <c r="F14" i="5"/>
  <c r="G14" i="5"/>
  <c r="H14" i="5"/>
  <c r="I14" i="5"/>
  <c r="C15" i="5"/>
  <c r="D15" i="5"/>
  <c r="E15" i="5"/>
  <c r="F15" i="5"/>
  <c r="G15" i="5"/>
  <c r="H15" i="5"/>
  <c r="B16" i="5"/>
  <c r="C16" i="5"/>
  <c r="D16" i="5"/>
  <c r="E16" i="5"/>
  <c r="F16" i="5"/>
  <c r="G16" i="5"/>
  <c r="H16" i="5"/>
  <c r="I16" i="5"/>
  <c r="C17" i="5"/>
  <c r="D17" i="5"/>
  <c r="E17" i="5"/>
  <c r="F17" i="5"/>
  <c r="G17" i="5"/>
  <c r="H17" i="5"/>
  <c r="B2" i="5"/>
  <c r="C2" i="5"/>
  <c r="D2" i="5"/>
  <c r="E2" i="5"/>
  <c r="F2" i="5"/>
  <c r="G2" i="5"/>
  <c r="H2" i="5"/>
  <c r="I2" i="5"/>
  <c r="B3" i="5"/>
  <c r="C3" i="5"/>
  <c r="D3" i="5"/>
  <c r="E3" i="5"/>
  <c r="F3" i="5"/>
  <c r="G3" i="5"/>
  <c r="H3" i="5"/>
  <c r="I3" i="5"/>
  <c r="D4" i="5"/>
  <c r="E4" i="5"/>
  <c r="F4" i="5"/>
  <c r="G4" i="5"/>
  <c r="H4" i="5"/>
  <c r="I4" i="5"/>
  <c r="C5" i="5"/>
  <c r="D5" i="5"/>
  <c r="E5" i="5"/>
  <c r="F5" i="5"/>
  <c r="G5" i="5"/>
  <c r="H5" i="5"/>
  <c r="I5" i="5"/>
  <c r="B6" i="5"/>
  <c r="C6" i="5"/>
  <c r="D6" i="5"/>
  <c r="E6" i="5"/>
  <c r="F6" i="5"/>
  <c r="G6" i="5"/>
  <c r="H6" i="5"/>
  <c r="I6" i="5"/>
  <c r="B7" i="5"/>
  <c r="D7" i="5"/>
  <c r="E7" i="5"/>
  <c r="F7" i="5"/>
  <c r="G7" i="5"/>
  <c r="H7" i="5"/>
  <c r="I7" i="5"/>
  <c r="B8" i="5"/>
  <c r="C8" i="5"/>
  <c r="D8" i="5"/>
  <c r="E8" i="5"/>
  <c r="F8" i="5"/>
  <c r="G8" i="5"/>
  <c r="H8" i="5"/>
  <c r="I8" i="5"/>
  <c r="J26" i="6" l="1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K26" i="6" l="1"/>
  <c r="O3" i="6"/>
  <c r="O11" i="6" s="1"/>
  <c r="L21" i="6"/>
  <c r="L26" i="6" s="1"/>
  <c r="M33" i="5"/>
  <c r="N33" i="5"/>
  <c r="O33" i="5"/>
  <c r="P33" i="5"/>
  <c r="Q33" i="5"/>
  <c r="R33" i="5"/>
  <c r="M34" i="5"/>
  <c r="N34" i="5"/>
  <c r="O34" i="5"/>
  <c r="P34" i="5"/>
  <c r="Q34" i="5"/>
  <c r="R34" i="5"/>
  <c r="T34" i="5"/>
  <c r="M35" i="5"/>
  <c r="N35" i="5"/>
  <c r="O35" i="5"/>
  <c r="P35" i="5"/>
  <c r="Q35" i="5"/>
  <c r="R35" i="5"/>
  <c r="M36" i="5"/>
  <c r="N36" i="5"/>
  <c r="O36" i="5"/>
  <c r="S36" i="5" s="1"/>
  <c r="P36" i="5"/>
  <c r="Q36" i="5"/>
  <c r="R36" i="5"/>
  <c r="M37" i="5"/>
  <c r="N37" i="5"/>
  <c r="O37" i="5"/>
  <c r="S37" i="5" s="1"/>
  <c r="P37" i="5"/>
  <c r="Q37" i="5"/>
  <c r="R37" i="5"/>
  <c r="M38" i="5"/>
  <c r="N38" i="5"/>
  <c r="O38" i="5"/>
  <c r="P38" i="5"/>
  <c r="Q38" i="5"/>
  <c r="R38" i="5"/>
  <c r="M39" i="5"/>
  <c r="N39" i="5"/>
  <c r="O39" i="5"/>
  <c r="S39" i="5" s="1"/>
  <c r="P39" i="5"/>
  <c r="Q39" i="5"/>
  <c r="R39" i="5"/>
  <c r="M40" i="5"/>
  <c r="N40" i="5"/>
  <c r="O40" i="5"/>
  <c r="P40" i="5"/>
  <c r="Q40" i="5"/>
  <c r="R40" i="5"/>
  <c r="M41" i="5"/>
  <c r="N41" i="5"/>
  <c r="O41" i="5"/>
  <c r="P41" i="5"/>
  <c r="Q41" i="5"/>
  <c r="R41" i="5"/>
  <c r="L33" i="5"/>
  <c r="L34" i="5"/>
  <c r="L35" i="5"/>
  <c r="L36" i="5"/>
  <c r="L37" i="5"/>
  <c r="L38" i="5"/>
  <c r="L39" i="5"/>
  <c r="L40" i="5"/>
  <c r="L41" i="5"/>
  <c r="J33" i="5"/>
  <c r="J34" i="5"/>
  <c r="J35" i="5"/>
  <c r="J36" i="5"/>
  <c r="J37" i="5"/>
  <c r="J38" i="5"/>
  <c r="J39" i="5"/>
  <c r="J40" i="5"/>
  <c r="J41" i="5"/>
  <c r="R32" i="5"/>
  <c r="Q32" i="5"/>
  <c r="P32" i="5"/>
  <c r="O32" i="5"/>
  <c r="N32" i="5"/>
  <c r="M32" i="5"/>
  <c r="L32" i="5"/>
  <c r="J32" i="5"/>
  <c r="C42" i="5"/>
  <c r="C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M29" i="5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M21" i="5"/>
  <c r="L21" i="5"/>
  <c r="K21" i="5"/>
  <c r="J21" i="5"/>
  <c r="R20" i="5"/>
  <c r="Q20" i="5"/>
  <c r="P20" i="5"/>
  <c r="O20" i="5"/>
  <c r="N20" i="5"/>
  <c r="M20" i="5"/>
  <c r="S20" i="5" s="1"/>
  <c r="L20" i="5"/>
  <c r="K20" i="5"/>
  <c r="J20" i="5"/>
  <c r="C19" i="5"/>
  <c r="R18" i="5"/>
  <c r="Q18" i="5"/>
  <c r="P18" i="5"/>
  <c r="O18" i="5"/>
  <c r="N18" i="5"/>
  <c r="M18" i="5"/>
  <c r="L18" i="5"/>
  <c r="K18" i="5"/>
  <c r="J18" i="5"/>
  <c r="R17" i="5"/>
  <c r="Q17" i="5"/>
  <c r="P17" i="5"/>
  <c r="O17" i="5"/>
  <c r="N17" i="5"/>
  <c r="M17" i="5"/>
  <c r="L17" i="5"/>
  <c r="K17" i="5"/>
  <c r="J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C9" i="5"/>
  <c r="R8" i="5"/>
  <c r="Q8" i="5"/>
  <c r="P8" i="5"/>
  <c r="O8" i="5"/>
  <c r="N8" i="5"/>
  <c r="M8" i="5"/>
  <c r="S8" i="5" s="1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R49" i="1"/>
  <c r="Q49" i="1"/>
  <c r="P49" i="1"/>
  <c r="O49" i="1"/>
  <c r="N49" i="1"/>
  <c r="M49" i="1"/>
  <c r="R33" i="1"/>
  <c r="Q33" i="1"/>
  <c r="P33" i="1"/>
  <c r="O33" i="1"/>
  <c r="N33" i="1"/>
  <c r="M33" i="1"/>
  <c r="T53" i="1"/>
  <c r="T54" i="1"/>
  <c r="T55" i="1"/>
  <c r="T56" i="1"/>
  <c r="T57" i="1"/>
  <c r="T58" i="1"/>
  <c r="S53" i="1"/>
  <c r="S54" i="1"/>
  <c r="S55" i="1"/>
  <c r="S56" i="1"/>
  <c r="S57" i="1"/>
  <c r="S58" i="1"/>
  <c r="R53" i="1"/>
  <c r="R54" i="1"/>
  <c r="R55" i="1"/>
  <c r="R56" i="1"/>
  <c r="R57" i="1"/>
  <c r="R58" i="1"/>
  <c r="Q53" i="1"/>
  <c r="Q54" i="1"/>
  <c r="Q55" i="1"/>
  <c r="Q56" i="1"/>
  <c r="Q57" i="1"/>
  <c r="Q58" i="1"/>
  <c r="P53" i="1"/>
  <c r="P54" i="1"/>
  <c r="P55" i="1"/>
  <c r="P56" i="1"/>
  <c r="P57" i="1"/>
  <c r="P58" i="1"/>
  <c r="O53" i="1"/>
  <c r="O54" i="1"/>
  <c r="O55" i="1"/>
  <c r="O56" i="1"/>
  <c r="O57" i="1"/>
  <c r="O58" i="1"/>
  <c r="N53" i="1"/>
  <c r="N54" i="1"/>
  <c r="N55" i="1"/>
  <c r="N56" i="1"/>
  <c r="N57" i="1"/>
  <c r="N58" i="1"/>
  <c r="N59" i="1"/>
  <c r="M53" i="1"/>
  <c r="M54" i="1"/>
  <c r="M55" i="1"/>
  <c r="M56" i="1"/>
  <c r="M57" i="1"/>
  <c r="M58" i="1"/>
  <c r="M59" i="1"/>
  <c r="T35" i="1"/>
  <c r="T36" i="1"/>
  <c r="T37" i="1"/>
  <c r="T38" i="1"/>
  <c r="T39" i="1"/>
  <c r="T40" i="1"/>
  <c r="T41" i="1"/>
  <c r="S35" i="1"/>
  <c r="S36" i="1"/>
  <c r="S37" i="1"/>
  <c r="S38" i="1"/>
  <c r="S39" i="1"/>
  <c r="S40" i="1"/>
  <c r="S41" i="1"/>
  <c r="S42" i="1"/>
  <c r="R35" i="1"/>
  <c r="R36" i="1"/>
  <c r="R37" i="1"/>
  <c r="R38" i="1"/>
  <c r="R39" i="1"/>
  <c r="R40" i="1"/>
  <c r="R41" i="1"/>
  <c r="Q35" i="1"/>
  <c r="Q36" i="1"/>
  <c r="Q37" i="1"/>
  <c r="Q38" i="1"/>
  <c r="Q39" i="1"/>
  <c r="Q40" i="1"/>
  <c r="Q41" i="1"/>
  <c r="P35" i="1"/>
  <c r="P36" i="1"/>
  <c r="P37" i="1"/>
  <c r="P38" i="1"/>
  <c r="P39" i="1"/>
  <c r="P40" i="1"/>
  <c r="P41" i="1"/>
  <c r="P42" i="1"/>
  <c r="O35" i="1"/>
  <c r="O36" i="1"/>
  <c r="O37" i="1"/>
  <c r="O38" i="1"/>
  <c r="O39" i="1"/>
  <c r="O40" i="1"/>
  <c r="O41" i="1"/>
  <c r="O42" i="1"/>
  <c r="N35" i="1"/>
  <c r="N36" i="1"/>
  <c r="N37" i="1"/>
  <c r="N38" i="1"/>
  <c r="N39" i="1"/>
  <c r="N40" i="1"/>
  <c r="N41" i="1"/>
  <c r="N42" i="1"/>
  <c r="N43" i="1"/>
  <c r="M35" i="1"/>
  <c r="M36" i="1"/>
  <c r="M37" i="1"/>
  <c r="M38" i="1"/>
  <c r="M39" i="1"/>
  <c r="M40" i="1"/>
  <c r="T19" i="1"/>
  <c r="T20" i="1"/>
  <c r="T21" i="1"/>
  <c r="T22" i="1"/>
  <c r="T23" i="1"/>
  <c r="T24" i="1"/>
  <c r="T25" i="1"/>
  <c r="T26" i="1"/>
  <c r="T27" i="1"/>
  <c r="T28" i="1"/>
  <c r="T29" i="1"/>
  <c r="S19" i="1"/>
  <c r="S20" i="1"/>
  <c r="S21" i="1"/>
  <c r="S22" i="1"/>
  <c r="S23" i="1"/>
  <c r="S24" i="1"/>
  <c r="S25" i="1"/>
  <c r="S26" i="1"/>
  <c r="S27" i="1"/>
  <c r="Q19" i="1"/>
  <c r="Q20" i="1"/>
  <c r="Q21" i="1"/>
  <c r="Q22" i="1"/>
  <c r="Q23" i="1"/>
  <c r="R19" i="1"/>
  <c r="R20" i="1"/>
  <c r="R21" i="1"/>
  <c r="R22" i="1"/>
  <c r="P19" i="1"/>
  <c r="P20" i="1"/>
  <c r="P21" i="1"/>
  <c r="P22" i="1"/>
  <c r="P23" i="1"/>
  <c r="P24" i="1"/>
  <c r="P25" i="1"/>
  <c r="O19" i="1"/>
  <c r="O20" i="1"/>
  <c r="O21" i="1"/>
  <c r="O22" i="1"/>
  <c r="O23" i="1"/>
  <c r="O24" i="1"/>
  <c r="N19" i="1"/>
  <c r="N20" i="1"/>
  <c r="N21" i="1"/>
  <c r="N22" i="1"/>
  <c r="N23" i="1"/>
  <c r="N24" i="1"/>
  <c r="N25" i="1"/>
  <c r="N26" i="1"/>
  <c r="M19" i="1"/>
  <c r="M20" i="1"/>
  <c r="M21" i="1"/>
  <c r="M22" i="1"/>
  <c r="M23" i="1"/>
  <c r="M24" i="1"/>
  <c r="M25" i="1"/>
  <c r="M26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Q10" i="1"/>
  <c r="Q11" i="1"/>
  <c r="Q12" i="1"/>
  <c r="Q13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T5" i="1" s="1"/>
  <c r="N6" i="1"/>
  <c r="T6" i="1" s="1"/>
  <c r="N7" i="1"/>
  <c r="M3" i="1"/>
  <c r="M4" i="1"/>
  <c r="S4" i="1" s="1"/>
  <c r="M5" i="1"/>
  <c r="M6" i="1"/>
  <c r="M7" i="1"/>
  <c r="L35" i="1"/>
  <c r="L36" i="1"/>
  <c r="L37" i="1"/>
  <c r="L38" i="1"/>
  <c r="L39" i="1"/>
  <c r="L40" i="1"/>
  <c r="L41" i="1"/>
  <c r="L42" i="1"/>
  <c r="L43" i="1"/>
  <c r="L19" i="1"/>
  <c r="L20" i="1"/>
  <c r="L21" i="1"/>
  <c r="L22" i="1"/>
  <c r="L23" i="1"/>
  <c r="L24" i="1"/>
  <c r="L3" i="1"/>
  <c r="L4" i="1"/>
  <c r="L5" i="1"/>
  <c r="L6" i="1"/>
  <c r="L7" i="1"/>
  <c r="K35" i="1"/>
  <c r="K36" i="1"/>
  <c r="K37" i="1"/>
  <c r="K38" i="1"/>
  <c r="K39" i="1"/>
  <c r="J35" i="1"/>
  <c r="J36" i="1"/>
  <c r="J37" i="1"/>
  <c r="J38" i="1"/>
  <c r="J39" i="1"/>
  <c r="K19" i="1"/>
  <c r="K20" i="1"/>
  <c r="K21" i="1"/>
  <c r="K22" i="1"/>
  <c r="J19" i="1"/>
  <c r="J20" i="1"/>
  <c r="J21" i="1"/>
  <c r="J22" i="1"/>
  <c r="K3" i="1"/>
  <c r="K4" i="1"/>
  <c r="K5" i="1"/>
  <c r="K6" i="1"/>
  <c r="J3" i="1"/>
  <c r="J4" i="1"/>
  <c r="J5" i="1"/>
  <c r="J6" i="1"/>
  <c r="T33" i="5" l="1"/>
  <c r="T38" i="5"/>
  <c r="S38" i="5"/>
  <c r="T41" i="5"/>
  <c r="T39" i="5"/>
  <c r="S28" i="5"/>
  <c r="S41" i="5"/>
  <c r="S35" i="5"/>
  <c r="S27" i="5"/>
  <c r="T32" i="5"/>
  <c r="T37" i="5"/>
  <c r="T27" i="5"/>
  <c r="T36" i="5"/>
  <c r="T40" i="5"/>
  <c r="P42" i="5"/>
  <c r="S34" i="5"/>
  <c r="S33" i="5"/>
  <c r="O42" i="5"/>
  <c r="K42" i="5"/>
  <c r="K44" i="5" s="1"/>
  <c r="J42" i="5"/>
  <c r="R42" i="5"/>
  <c r="Q42" i="5"/>
  <c r="S40" i="5"/>
  <c r="N42" i="5"/>
  <c r="S32" i="5"/>
  <c r="T35" i="5"/>
  <c r="M42" i="5"/>
  <c r="T29" i="5"/>
  <c r="S25" i="5"/>
  <c r="T13" i="5"/>
  <c r="T8" i="5"/>
  <c r="S6" i="5"/>
  <c r="S7" i="5"/>
  <c r="T28" i="5"/>
  <c r="T15" i="5"/>
  <c r="S30" i="5"/>
  <c r="T30" i="5"/>
  <c r="T7" i="5"/>
  <c r="T26" i="5"/>
  <c r="T4" i="5"/>
  <c r="S17" i="5"/>
  <c r="S5" i="5"/>
  <c r="T5" i="5"/>
  <c r="S18" i="5"/>
  <c r="S24" i="5"/>
  <c r="T18" i="5"/>
  <c r="S2" i="5"/>
  <c r="T17" i="5"/>
  <c r="S15" i="5"/>
  <c r="S21" i="5"/>
  <c r="S16" i="5"/>
  <c r="S22" i="5"/>
  <c r="T16" i="5"/>
  <c r="T22" i="5"/>
  <c r="Q31" i="5"/>
  <c r="R9" i="5"/>
  <c r="S14" i="5"/>
  <c r="T6" i="5"/>
  <c r="T10" i="5"/>
  <c r="R31" i="5"/>
  <c r="S12" i="5"/>
  <c r="S10" i="5"/>
  <c r="S29" i="5"/>
  <c r="N9" i="5"/>
  <c r="O9" i="5"/>
  <c r="S26" i="5"/>
  <c r="N19" i="5"/>
  <c r="S4" i="5"/>
  <c r="J19" i="5"/>
  <c r="J9" i="5"/>
  <c r="K19" i="5"/>
  <c r="T25" i="5"/>
  <c r="M9" i="5"/>
  <c r="K31" i="5"/>
  <c r="R19" i="5"/>
  <c r="N31" i="5"/>
  <c r="M19" i="5"/>
  <c r="T24" i="5"/>
  <c r="T20" i="5"/>
  <c r="P19" i="5"/>
  <c r="Q19" i="5"/>
  <c r="P9" i="5"/>
  <c r="Q9" i="5"/>
  <c r="K9" i="5"/>
  <c r="T23" i="5"/>
  <c r="T12" i="5"/>
  <c r="J31" i="5"/>
  <c r="O19" i="5"/>
  <c r="T14" i="5"/>
  <c r="P31" i="5"/>
  <c r="O31" i="5"/>
  <c r="T21" i="5"/>
  <c r="S11" i="5"/>
  <c r="S23" i="5"/>
  <c r="T11" i="5"/>
  <c r="S3" i="5"/>
  <c r="S13" i="5"/>
  <c r="T3" i="5"/>
  <c r="M31" i="5"/>
  <c r="T2" i="5"/>
  <c r="S5" i="1"/>
  <c r="T4" i="1"/>
  <c r="T3" i="1"/>
  <c r="S7" i="1"/>
  <c r="S6" i="1"/>
  <c r="S3" i="1"/>
  <c r="T7" i="1"/>
  <c r="T42" i="5" l="1"/>
  <c r="W42" i="5" s="1"/>
  <c r="S42" i="5"/>
  <c r="V42" i="5" s="1"/>
  <c r="S31" i="5"/>
  <c r="V31" i="5" s="1"/>
  <c r="T9" i="5"/>
  <c r="W9" i="5" s="1"/>
  <c r="S9" i="5"/>
  <c r="V9" i="5" s="1"/>
  <c r="T19" i="5"/>
  <c r="W19" i="5" s="1"/>
  <c r="S19" i="5"/>
  <c r="V19" i="5" s="1"/>
  <c r="T31" i="5"/>
  <c r="W31" i="5" s="1"/>
  <c r="C49" i="1" l="1"/>
  <c r="C33" i="1"/>
  <c r="C17" i="1"/>
  <c r="R42" i="1"/>
  <c r="R43" i="1"/>
  <c r="R44" i="1"/>
  <c r="R45" i="1"/>
  <c r="R46" i="1"/>
  <c r="R47" i="1"/>
  <c r="R48" i="1"/>
  <c r="Q42" i="1"/>
  <c r="Q43" i="1"/>
  <c r="Q44" i="1"/>
  <c r="Q45" i="1"/>
  <c r="Q46" i="1"/>
  <c r="Q47" i="1"/>
  <c r="Q48" i="1"/>
  <c r="P43" i="1"/>
  <c r="P44" i="1"/>
  <c r="P45" i="1"/>
  <c r="P46" i="1"/>
  <c r="P47" i="1"/>
  <c r="P48" i="1"/>
  <c r="O43" i="1"/>
  <c r="O44" i="1"/>
  <c r="O45" i="1"/>
  <c r="O46" i="1"/>
  <c r="O47" i="1"/>
  <c r="O48" i="1"/>
  <c r="T42" i="1"/>
  <c r="T43" i="1"/>
  <c r="N44" i="1"/>
  <c r="N45" i="1"/>
  <c r="T45" i="1" s="1"/>
  <c r="N46" i="1"/>
  <c r="T46" i="1" s="1"/>
  <c r="N47" i="1"/>
  <c r="T47" i="1" s="1"/>
  <c r="N48" i="1"/>
  <c r="M41" i="1"/>
  <c r="M42" i="1"/>
  <c r="M43" i="1"/>
  <c r="M44" i="1"/>
  <c r="M45" i="1"/>
  <c r="S45" i="1" s="1"/>
  <c r="M46" i="1"/>
  <c r="M47" i="1"/>
  <c r="S47" i="1" s="1"/>
  <c r="M48" i="1"/>
  <c r="S48" i="1" s="1"/>
  <c r="R23" i="1"/>
  <c r="R24" i="1"/>
  <c r="R25" i="1"/>
  <c r="R26" i="1"/>
  <c r="R27" i="1"/>
  <c r="R28" i="1"/>
  <c r="R29" i="1"/>
  <c r="R30" i="1"/>
  <c r="R31" i="1"/>
  <c r="R32" i="1"/>
  <c r="Q24" i="1"/>
  <c r="Q25" i="1"/>
  <c r="Q26" i="1"/>
  <c r="Q27" i="1"/>
  <c r="Q28" i="1"/>
  <c r="Q29" i="1"/>
  <c r="Q30" i="1"/>
  <c r="Q31" i="1"/>
  <c r="Q32" i="1"/>
  <c r="P26" i="1"/>
  <c r="P27" i="1"/>
  <c r="P28" i="1"/>
  <c r="P29" i="1"/>
  <c r="P30" i="1"/>
  <c r="P31" i="1"/>
  <c r="P32" i="1"/>
  <c r="O25" i="1"/>
  <c r="O26" i="1"/>
  <c r="O27" i="1"/>
  <c r="O28" i="1"/>
  <c r="O29" i="1"/>
  <c r="O30" i="1"/>
  <c r="O31" i="1"/>
  <c r="O32" i="1"/>
  <c r="N27" i="1"/>
  <c r="N28" i="1"/>
  <c r="N29" i="1"/>
  <c r="N30" i="1"/>
  <c r="N31" i="1"/>
  <c r="T31" i="1" s="1"/>
  <c r="N32" i="1"/>
  <c r="T32" i="1" s="1"/>
  <c r="M27" i="1"/>
  <c r="M28" i="1"/>
  <c r="S28" i="1" s="1"/>
  <c r="M29" i="1"/>
  <c r="S29" i="1" s="1"/>
  <c r="M30" i="1"/>
  <c r="S30" i="1" s="1"/>
  <c r="M31" i="1"/>
  <c r="S31" i="1" s="1"/>
  <c r="M32" i="1"/>
  <c r="L52" i="1"/>
  <c r="L53" i="1"/>
  <c r="L54" i="1"/>
  <c r="L55" i="1"/>
  <c r="L56" i="1"/>
  <c r="L57" i="1"/>
  <c r="L58" i="1"/>
  <c r="L59" i="1"/>
  <c r="K52" i="1"/>
  <c r="K53" i="1"/>
  <c r="K54" i="1"/>
  <c r="K55" i="1"/>
  <c r="K56" i="1"/>
  <c r="K57" i="1"/>
  <c r="K58" i="1"/>
  <c r="K59" i="1"/>
  <c r="J52" i="1"/>
  <c r="J53" i="1"/>
  <c r="J54" i="1"/>
  <c r="J55" i="1"/>
  <c r="J56" i="1"/>
  <c r="J57" i="1"/>
  <c r="J58" i="1"/>
  <c r="J59" i="1"/>
  <c r="L44" i="1"/>
  <c r="L45" i="1"/>
  <c r="L46" i="1"/>
  <c r="L47" i="1"/>
  <c r="L48" i="1"/>
  <c r="L25" i="1"/>
  <c r="L26" i="1"/>
  <c r="L27" i="1"/>
  <c r="L28" i="1"/>
  <c r="L29" i="1"/>
  <c r="L30" i="1"/>
  <c r="L31" i="1"/>
  <c r="L32" i="1"/>
  <c r="L8" i="1"/>
  <c r="L9" i="1"/>
  <c r="L10" i="1"/>
  <c r="L11" i="1"/>
  <c r="L12" i="1"/>
  <c r="L13" i="1"/>
  <c r="L14" i="1"/>
  <c r="L15" i="1"/>
  <c r="L16" i="1"/>
  <c r="K40" i="1"/>
  <c r="K41" i="1"/>
  <c r="K42" i="1"/>
  <c r="K43" i="1"/>
  <c r="K44" i="1"/>
  <c r="K45" i="1"/>
  <c r="K46" i="1"/>
  <c r="K47" i="1"/>
  <c r="K48" i="1"/>
  <c r="J40" i="1"/>
  <c r="J41" i="1"/>
  <c r="J42" i="1"/>
  <c r="J43" i="1"/>
  <c r="J44" i="1"/>
  <c r="J45" i="1"/>
  <c r="J46" i="1"/>
  <c r="J47" i="1"/>
  <c r="J48" i="1"/>
  <c r="K23" i="1"/>
  <c r="K24" i="1"/>
  <c r="K25" i="1"/>
  <c r="K26" i="1"/>
  <c r="K27" i="1"/>
  <c r="K28" i="1"/>
  <c r="K29" i="1"/>
  <c r="K30" i="1"/>
  <c r="K31" i="1"/>
  <c r="K32" i="1"/>
  <c r="J23" i="1"/>
  <c r="J24" i="1"/>
  <c r="J25" i="1"/>
  <c r="J26" i="1"/>
  <c r="J27" i="1"/>
  <c r="J28" i="1"/>
  <c r="J29" i="1"/>
  <c r="J30" i="1"/>
  <c r="J31" i="1"/>
  <c r="J32" i="1"/>
  <c r="K7" i="1"/>
  <c r="K8" i="1"/>
  <c r="K9" i="1"/>
  <c r="K10" i="1"/>
  <c r="K11" i="1"/>
  <c r="K12" i="1"/>
  <c r="K13" i="1"/>
  <c r="K14" i="1"/>
  <c r="K15" i="1"/>
  <c r="K16" i="1"/>
  <c r="J7" i="1"/>
  <c r="J8" i="1"/>
  <c r="J9" i="1"/>
  <c r="J10" i="1"/>
  <c r="J11" i="1"/>
  <c r="J12" i="1"/>
  <c r="J13" i="1"/>
  <c r="J14" i="1"/>
  <c r="J15" i="1"/>
  <c r="J16" i="1"/>
  <c r="M8" i="1"/>
  <c r="S8" i="1" s="1"/>
  <c r="M9" i="1"/>
  <c r="M10" i="1"/>
  <c r="M11" i="1"/>
  <c r="M12" i="1"/>
  <c r="M13" i="1"/>
  <c r="M14" i="1"/>
  <c r="M15" i="1"/>
  <c r="M16" i="1"/>
  <c r="K2" i="1"/>
  <c r="J2" i="1"/>
  <c r="K18" i="1"/>
  <c r="K51" i="1"/>
  <c r="J51" i="1"/>
  <c r="S46" i="1" l="1"/>
  <c r="S43" i="1"/>
  <c r="T48" i="1"/>
  <c r="S44" i="1"/>
  <c r="T30" i="1"/>
  <c r="T44" i="1"/>
  <c r="S32" i="1"/>
  <c r="K17" i="1"/>
  <c r="J17" i="1"/>
  <c r="K33" i="1"/>
  <c r="J18" i="1"/>
  <c r="J33" i="1" s="1"/>
  <c r="K34" i="1"/>
  <c r="J34" i="1"/>
  <c r="K49" i="1" l="1"/>
  <c r="J49" i="1"/>
  <c r="O59" i="1"/>
  <c r="P59" i="1"/>
  <c r="Q59" i="1"/>
  <c r="R59" i="1"/>
  <c r="L18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M18" i="1"/>
  <c r="N18" i="1"/>
  <c r="O18" i="1"/>
  <c r="P18" i="1"/>
  <c r="Q18" i="1"/>
  <c r="R18" i="1"/>
  <c r="T16" i="1" l="1"/>
  <c r="T14" i="1"/>
  <c r="S16" i="1"/>
  <c r="S14" i="1"/>
  <c r="T18" i="1"/>
  <c r="T59" i="1"/>
  <c r="S18" i="1"/>
  <c r="S59" i="1"/>
  <c r="T15" i="1"/>
  <c r="S15" i="1"/>
  <c r="L51" i="1" l="1"/>
  <c r="M52" i="1"/>
  <c r="N52" i="1"/>
  <c r="O52" i="1"/>
  <c r="P52" i="1"/>
  <c r="Q52" i="1"/>
  <c r="R52" i="1"/>
  <c r="R51" i="1"/>
  <c r="Q51" i="1"/>
  <c r="P51" i="1"/>
  <c r="O51" i="1"/>
  <c r="N51" i="1"/>
  <c r="M51" i="1"/>
  <c r="L34" i="1"/>
  <c r="N8" i="1"/>
  <c r="T8" i="1" s="1"/>
  <c r="N9" i="1"/>
  <c r="T9" i="1" s="1"/>
  <c r="O9" i="1"/>
  <c r="S9" i="1" s="1"/>
  <c r="N10" i="1"/>
  <c r="O10" i="1"/>
  <c r="S10" i="1" s="1"/>
  <c r="P10" i="1"/>
  <c r="R10" i="1"/>
  <c r="N11" i="1"/>
  <c r="O11" i="1"/>
  <c r="P11" i="1"/>
  <c r="R11" i="1"/>
  <c r="N12" i="1"/>
  <c r="O12" i="1"/>
  <c r="P12" i="1"/>
  <c r="R12" i="1"/>
  <c r="N13" i="1"/>
  <c r="O13" i="1"/>
  <c r="P13" i="1"/>
  <c r="R13" i="1"/>
  <c r="M34" i="1"/>
  <c r="N34" i="1"/>
  <c r="O34" i="1"/>
  <c r="P34" i="1"/>
  <c r="Q34" i="1"/>
  <c r="R34" i="1"/>
  <c r="L2" i="1"/>
  <c r="R2" i="1"/>
  <c r="Q2" i="1"/>
  <c r="Q17" i="1" s="1"/>
  <c r="O2" i="1"/>
  <c r="N2" i="1"/>
  <c r="M2" i="1"/>
  <c r="M17" i="1" s="1"/>
  <c r="O17" i="1" l="1"/>
  <c r="R17" i="1"/>
  <c r="P17" i="1"/>
  <c r="N17" i="1"/>
  <c r="T2" i="1"/>
  <c r="S2" i="1"/>
  <c r="T51" i="1"/>
  <c r="T10" i="1"/>
  <c r="T34" i="1"/>
  <c r="S34" i="1"/>
  <c r="T13" i="1"/>
  <c r="S13" i="1"/>
  <c r="T12" i="1"/>
  <c r="S12" i="1"/>
  <c r="S52" i="1"/>
  <c r="T52" i="1"/>
  <c r="T11" i="1"/>
  <c r="S11" i="1"/>
  <c r="S51" i="1"/>
  <c r="S17" i="1" l="1"/>
  <c r="T17" i="1"/>
  <c r="S33" i="1"/>
  <c r="V33" i="1" s="1"/>
  <c r="T33" i="1"/>
  <c r="S49" i="1"/>
  <c r="V49" i="1" s="1"/>
  <c r="T49" i="1"/>
  <c r="W49" i="1" s="1"/>
  <c r="V17" i="1"/>
  <c r="W33" i="1" l="1"/>
  <c r="W17" i="1"/>
</calcChain>
</file>

<file path=xl/sharedStrings.xml><?xml version="1.0" encoding="utf-8"?>
<sst xmlns="http://schemas.openxmlformats.org/spreadsheetml/2006/main" count="111" uniqueCount="53">
  <si>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</si>
  <si>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</si>
  <si>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</si>
  <si>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</si>
  <si>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</si>
  <si>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</si>
  <si>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</si>
  <si>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</si>
  <si>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</si>
  <si>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</si>
  <si>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</si>
  <si>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</si>
  <si>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</si>
  <si>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</si>
  <si>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</si>
  <si>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</si>
  <si>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</si>
  <si>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</si>
  <si>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</si>
  <si>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</si>
  <si>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</si>
  <si>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</si>
  <si>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</si>
  <si>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</si>
  <si>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</si>
  <si>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</si>
  <si>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</si>
  <si>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</si>
  <si>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</si>
  <si>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</si>
  <si>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</si>
  <si>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</si>
  <si>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</si>
  <si>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</si>
  <si>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</si>
  <si>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</si>
  <si>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</si>
  <si>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</si>
  <si>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</si>
  <si>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</si>
  <si>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</si>
  <si>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</si>
  <si>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</si>
  <si>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>Izborni modul</t>
  </si>
  <si>
    <t>Odluka o donošenju kurikula općeobrazovnih predmeta za srednje strukovne škole na razinama 4.1. i 4.2. NN 10/2025</t>
  </si>
  <si>
    <t>Meteorološka motrenja: temperatura</t>
  </si>
  <si>
    <t xml:space="preserve">Meteorološka motrenja: oborina, vidljivost, pojave i rodovi oblaka </t>
  </si>
  <si>
    <t>Primjena poslova na meteorološkoj postaji i meteorološkom krugu</t>
  </si>
  <si>
    <t>Meteorološke postaje i meteorološki krug</t>
  </si>
  <si>
    <t>Meteorološka mjerenja vlažnosti zraka i isparavanja</t>
  </si>
  <si>
    <t>Poljoprivredna i šumarska meteorologija</t>
  </si>
  <si>
    <t>Osnove meteorološke statistike</t>
  </si>
  <si>
    <t xml:space="preserve">Čovjek i zdravlje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</si>
</sst>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16" fillId="6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2" fontId="3" fillId="6" borderId="1" xfId="1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16</xdr:col>
      <xdr:colOff>175260</xdr:colOff>
      <xdr:row>72</xdr:row>
      <xdr:rowOff>68580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5D1A85-77DF-4160-B5AA-688A0162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0934700"/>
          <a:ext cx="8938260" cy="409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vujnovic\AppData\Local\Microsoft\Windows\INetCache\Content.Outlook\TNS38VKD\IZRA&#268;UN%20SATI%20PO%20MODULIMA_hidrometeorolo&#353;ki_teh.xlsx" TargetMode="External"/><Relationship Id="rId1" Type="http://schemas.openxmlformats.org/officeDocument/2006/relationships/externalLinkPath" Target="file:///C:\Users\svujnovic\AppData\Local\Microsoft\Windows\INetCache\Content.Outlook\TNS38VKD\IZRA&#268;UN%20SATI%20PO%20MODULIMA_hidrometeorolo&#353;ki_te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zračun"/>
      <sheetName val="Plan"/>
    </sheetNames>
    <sheetDataSet>
      <sheetData sheetId="0" refreshError="1">
        <row r="2">
          <cell r="B2" t="str">
            <v>Zaštita na radu i zaštita okoliša u hidrometeorologiji</v>
          </cell>
          <cell r="C2">
            <v>2</v>
          </cell>
          <cell r="D2">
            <v>40</v>
          </cell>
          <cell r="E2">
            <v>50</v>
          </cell>
          <cell r="F2">
            <v>40</v>
          </cell>
          <cell r="G2">
            <v>50</v>
          </cell>
          <cell r="H2">
            <v>10</v>
          </cell>
          <cell r="I2">
            <v>30</v>
          </cell>
        </row>
        <row r="3">
          <cell r="B3" t="str">
            <v>Primjena IKT u hidrometeorološkim poslovima</v>
          </cell>
          <cell r="C3">
            <v>3</v>
          </cell>
          <cell r="D3">
            <v>40</v>
          </cell>
          <cell r="E3">
            <v>50</v>
          </cell>
          <cell r="F3">
            <v>40</v>
          </cell>
          <cell r="G3">
            <v>50</v>
          </cell>
          <cell r="H3">
            <v>10</v>
          </cell>
          <cell r="I3">
            <v>30</v>
          </cell>
        </row>
        <row r="4">
          <cell r="D4">
            <v>20</v>
          </cell>
          <cell r="E4">
            <v>30</v>
          </cell>
          <cell r="F4">
            <v>40</v>
          </cell>
          <cell r="G4">
            <v>60</v>
          </cell>
          <cell r="H4">
            <v>10</v>
          </cell>
          <cell r="I4">
            <v>30</v>
          </cell>
        </row>
        <row r="5">
          <cell r="C5">
            <v>7</v>
          </cell>
          <cell r="D5">
            <v>20</v>
          </cell>
          <cell r="E5">
            <v>30</v>
          </cell>
          <cell r="F5">
            <v>40</v>
          </cell>
          <cell r="G5">
            <v>60</v>
          </cell>
          <cell r="H5">
            <v>10</v>
          </cell>
          <cell r="I5">
            <v>30</v>
          </cell>
        </row>
        <row r="6">
          <cell r="B6" t="str">
            <v>Uvod u meteorologiju</v>
          </cell>
          <cell r="C6">
            <v>7</v>
          </cell>
          <cell r="D6">
            <v>40</v>
          </cell>
          <cell r="E6">
            <v>50</v>
          </cell>
          <cell r="F6">
            <v>30</v>
          </cell>
          <cell r="G6">
            <v>40</v>
          </cell>
          <cell r="H6">
            <v>10</v>
          </cell>
          <cell r="I6">
            <v>30</v>
          </cell>
        </row>
        <row r="7">
          <cell r="B7" t="str">
            <v>Osnove hidrologije</v>
          </cell>
          <cell r="D7">
            <v>40</v>
          </cell>
          <cell r="E7">
            <v>50</v>
          </cell>
          <cell r="F7">
            <v>30</v>
          </cell>
          <cell r="G7">
            <v>40</v>
          </cell>
          <cell r="H7">
            <v>10</v>
          </cell>
          <cell r="I7">
            <v>30</v>
          </cell>
        </row>
        <row r="8">
          <cell r="B8" t="str">
            <v>Osnove mehanike materijalne točke</v>
          </cell>
          <cell r="C8">
            <v>4</v>
          </cell>
          <cell r="D8">
            <v>35</v>
          </cell>
          <cell r="E8">
            <v>50</v>
          </cell>
          <cell r="F8">
            <v>20</v>
          </cell>
          <cell r="G8">
            <v>30</v>
          </cell>
          <cell r="H8">
            <v>25</v>
          </cell>
          <cell r="I8">
            <v>40</v>
          </cell>
        </row>
        <row r="9">
          <cell r="B9" t="str">
            <v>Meteorološki ključevi i podaci</v>
          </cell>
          <cell r="C9">
            <v>5</v>
          </cell>
          <cell r="D9">
            <v>40</v>
          </cell>
          <cell r="E9">
            <v>50</v>
          </cell>
          <cell r="F9">
            <v>30</v>
          </cell>
          <cell r="G9">
            <v>40</v>
          </cell>
          <cell r="H9">
            <v>10</v>
          </cell>
          <cell r="I9">
            <v>30</v>
          </cell>
        </row>
        <row r="10">
          <cell r="B10" t="str">
            <v>Hidrologija</v>
          </cell>
          <cell r="C10">
            <v>4</v>
          </cell>
          <cell r="D10">
            <v>40</v>
          </cell>
          <cell r="E10">
            <v>50</v>
          </cell>
          <cell r="F10">
            <v>30</v>
          </cell>
          <cell r="G10">
            <v>40</v>
          </cell>
          <cell r="H10">
            <v>10</v>
          </cell>
          <cell r="I10">
            <v>30</v>
          </cell>
        </row>
        <row r="11">
          <cell r="B11" t="str">
            <v>Termodinamika atmosfere</v>
          </cell>
          <cell r="C11">
            <v>3</v>
          </cell>
          <cell r="D11">
            <v>40</v>
          </cell>
          <cell r="E11">
            <v>50</v>
          </cell>
          <cell r="F11">
            <v>30</v>
          </cell>
          <cell r="G11">
            <v>40</v>
          </cell>
          <cell r="H11">
            <v>10</v>
          </cell>
          <cell r="I11">
            <v>30</v>
          </cell>
        </row>
        <row r="12">
          <cell r="B12" t="str">
            <v>Osnove mehanike fluida</v>
          </cell>
          <cell r="C12">
            <v>1</v>
          </cell>
          <cell r="D12">
            <v>35</v>
          </cell>
          <cell r="E12">
            <v>50</v>
          </cell>
          <cell r="F12">
            <v>20</v>
          </cell>
          <cell r="G12">
            <v>30</v>
          </cell>
          <cell r="H12">
            <v>25</v>
          </cell>
          <cell r="I12">
            <v>40</v>
          </cell>
        </row>
        <row r="13">
          <cell r="B13" t="str">
            <v>Osnove termodinamike</v>
          </cell>
          <cell r="C13">
            <v>2</v>
          </cell>
          <cell r="D13">
            <v>35</v>
          </cell>
          <cell r="E13">
            <v>50</v>
          </cell>
          <cell r="F13">
            <v>20</v>
          </cell>
          <cell r="G13">
            <v>30</v>
          </cell>
          <cell r="H13">
            <v>25</v>
          </cell>
          <cell r="I13">
            <v>40</v>
          </cell>
        </row>
        <row r="14">
          <cell r="C14">
            <v>4</v>
          </cell>
          <cell r="D14">
            <v>30</v>
          </cell>
          <cell r="E14">
            <v>40</v>
          </cell>
          <cell r="F14">
            <v>40</v>
          </cell>
          <cell r="G14">
            <v>50</v>
          </cell>
          <cell r="H14">
            <v>10</v>
          </cell>
        </row>
        <row r="15">
          <cell r="B15" t="str">
            <v>Geofizika i oceanografija</v>
          </cell>
          <cell r="C15">
            <v>5</v>
          </cell>
          <cell r="D15">
            <v>40</v>
          </cell>
          <cell r="E15">
            <v>50</v>
          </cell>
          <cell r="F15">
            <v>30</v>
          </cell>
          <cell r="G15">
            <v>40</v>
          </cell>
          <cell r="H15">
            <v>10</v>
          </cell>
          <cell r="I15">
            <v>30</v>
          </cell>
        </row>
        <row r="16">
          <cell r="C16">
            <v>9</v>
          </cell>
          <cell r="D16">
            <v>20</v>
          </cell>
          <cell r="E16">
            <v>30</v>
          </cell>
          <cell r="F16">
            <v>40</v>
          </cell>
          <cell r="G16">
            <v>60</v>
          </cell>
          <cell r="H16">
            <v>10</v>
          </cell>
        </row>
        <row r="17">
          <cell r="C17">
            <v>5</v>
          </cell>
          <cell r="D17">
            <v>20</v>
          </cell>
          <cell r="E17">
            <v>30</v>
          </cell>
          <cell r="F17">
            <v>40</v>
          </cell>
          <cell r="G17">
            <v>60</v>
          </cell>
          <cell r="H17">
            <v>10</v>
          </cell>
          <cell r="I17">
            <v>30</v>
          </cell>
        </row>
        <row r="18">
          <cell r="B18" t="str">
            <v>Meteorološke karte i dijagrami</v>
          </cell>
          <cell r="C18">
            <v>3</v>
          </cell>
          <cell r="D18">
            <v>40</v>
          </cell>
          <cell r="E18">
            <v>50</v>
          </cell>
          <cell r="F18">
            <v>30</v>
          </cell>
          <cell r="G18">
            <v>40</v>
          </cell>
          <cell r="H18">
            <v>10</v>
          </cell>
          <cell r="I18">
            <v>30</v>
          </cell>
        </row>
        <row r="19">
          <cell r="C19">
            <v>2</v>
          </cell>
          <cell r="D19">
            <v>40</v>
          </cell>
          <cell r="E19">
            <v>50</v>
          </cell>
          <cell r="F19">
            <v>30</v>
          </cell>
          <cell r="G19">
            <v>40</v>
          </cell>
          <cell r="H19">
            <v>10</v>
          </cell>
          <cell r="I19">
            <v>30</v>
          </cell>
        </row>
        <row r="20">
          <cell r="B20" t="str">
            <v>Kemija atmosfere</v>
          </cell>
          <cell r="C20">
            <v>2</v>
          </cell>
          <cell r="D20">
            <v>40</v>
          </cell>
          <cell r="E20">
            <v>50</v>
          </cell>
          <cell r="F20">
            <v>30</v>
          </cell>
          <cell r="G20">
            <v>40</v>
          </cell>
          <cell r="H20">
            <v>10</v>
          </cell>
          <cell r="I20">
            <v>30</v>
          </cell>
        </row>
        <row r="21">
          <cell r="D21">
            <v>30</v>
          </cell>
          <cell r="E21">
            <v>40</v>
          </cell>
          <cell r="F21">
            <v>40</v>
          </cell>
          <cell r="G21">
            <v>50</v>
          </cell>
          <cell r="H21">
            <v>10</v>
          </cell>
          <cell r="I21">
            <v>30</v>
          </cell>
        </row>
        <row r="22">
          <cell r="B22" t="str">
            <v>Opća klimatologija u hidrometeorologiji</v>
          </cell>
          <cell r="D22">
            <v>40</v>
          </cell>
          <cell r="E22">
            <v>50</v>
          </cell>
          <cell r="F22">
            <v>30</v>
          </cell>
          <cell r="G22">
            <v>40</v>
          </cell>
          <cell r="H22">
            <v>10</v>
          </cell>
          <cell r="I22">
            <v>30</v>
          </cell>
        </row>
        <row r="23">
          <cell r="B23" t="str">
            <v>Hidrometeorološka mjerenja i održavanje opreme</v>
          </cell>
          <cell r="C23">
            <v>6</v>
          </cell>
          <cell r="D23">
            <v>10</v>
          </cell>
          <cell r="E23">
            <v>20</v>
          </cell>
          <cell r="G23">
            <v>90</v>
          </cell>
        </row>
        <row r="24">
          <cell r="B24" t="str">
            <v>Osnove mehanike krutog tijela</v>
          </cell>
          <cell r="C24">
            <v>1</v>
          </cell>
          <cell r="D24">
            <v>35</v>
          </cell>
          <cell r="E24">
            <v>50</v>
          </cell>
          <cell r="F24">
            <v>20</v>
          </cell>
          <cell r="G24">
            <v>30</v>
          </cell>
          <cell r="H24">
            <v>25</v>
          </cell>
          <cell r="I24">
            <v>40</v>
          </cell>
        </row>
        <row r="25">
          <cell r="B25" t="str">
            <v>Osnove elektromagnetizma</v>
          </cell>
          <cell r="C25">
            <v>4</v>
          </cell>
          <cell r="D25">
            <v>35</v>
          </cell>
          <cell r="E25">
            <v>50</v>
          </cell>
          <cell r="F25">
            <v>20</v>
          </cell>
          <cell r="G25">
            <v>30</v>
          </cell>
          <cell r="H25">
            <v>25</v>
          </cell>
          <cell r="I25">
            <v>40</v>
          </cell>
        </row>
        <row r="26">
          <cell r="B26" t="str">
            <v>Statistička obrada i kontrola hidrometeoroloških podataka</v>
          </cell>
          <cell r="C26">
            <v>5</v>
          </cell>
          <cell r="E26">
            <v>40</v>
          </cell>
          <cell r="G26">
            <v>50</v>
          </cell>
        </row>
        <row r="27">
          <cell r="B27" t="str">
            <v>Daljinska mjerenja u meteorologiji</v>
          </cell>
          <cell r="C27">
            <v>5</v>
          </cell>
          <cell r="E27">
            <v>50</v>
          </cell>
          <cell r="F27">
            <v>30</v>
          </cell>
          <cell r="G27">
            <v>40</v>
          </cell>
        </row>
        <row r="28">
          <cell r="B28" t="str">
            <v>Opće značajke klime Hrvatske definirane prema meteorološkim podacima</v>
          </cell>
          <cell r="C28">
            <v>3</v>
          </cell>
          <cell r="D28">
            <v>30</v>
          </cell>
          <cell r="E28">
            <v>40</v>
          </cell>
          <cell r="F28">
            <v>40</v>
          </cell>
          <cell r="G28">
            <v>50</v>
          </cell>
        </row>
        <row r="29">
          <cell r="B29" t="str">
            <v>Daljinska mjerenja</v>
          </cell>
          <cell r="C29">
            <v>3</v>
          </cell>
          <cell r="E29">
            <v>50</v>
          </cell>
          <cell r="F29">
            <v>30</v>
          </cell>
          <cell r="G29">
            <v>40</v>
          </cell>
        </row>
        <row r="30">
          <cell r="B30" t="str">
            <v>Osnove dinamičke meteorologije</v>
          </cell>
          <cell r="C30">
            <v>6</v>
          </cell>
          <cell r="D30">
            <v>30</v>
          </cell>
          <cell r="E30">
            <v>40</v>
          </cell>
          <cell r="F30">
            <v>40</v>
          </cell>
          <cell r="G30">
            <v>50</v>
          </cell>
        </row>
        <row r="31">
          <cell r="B31" t="str">
            <v>Hidrometeorološka mjerenja, slanje i unos podataka, održavanje i administrativni poslovi</v>
          </cell>
          <cell r="C31">
            <v>5</v>
          </cell>
          <cell r="D31">
            <v>10</v>
          </cell>
          <cell r="E31">
            <v>20</v>
          </cell>
          <cell r="G31">
            <v>90</v>
          </cell>
        </row>
        <row r="32">
          <cell r="B32" t="str">
            <v>Osnove harmonijskih titranja i valova</v>
          </cell>
          <cell r="C32">
            <v>2</v>
          </cell>
          <cell r="D32">
            <v>35</v>
          </cell>
          <cell r="E32">
            <v>50</v>
          </cell>
          <cell r="F32">
            <v>20</v>
          </cell>
          <cell r="G32">
            <v>30</v>
          </cell>
          <cell r="H32">
            <v>25</v>
          </cell>
          <cell r="I32">
            <v>40</v>
          </cell>
        </row>
        <row r="33">
          <cell r="B33" t="str">
            <v>Osnove optike</v>
          </cell>
          <cell r="C33">
            <v>2</v>
          </cell>
          <cell r="D33">
            <v>35</v>
          </cell>
          <cell r="E33">
            <v>50</v>
          </cell>
          <cell r="F33">
            <v>20</v>
          </cell>
          <cell r="G33">
            <v>30</v>
          </cell>
          <cell r="H33">
            <v>25</v>
          </cell>
          <cell r="I33">
            <v>40</v>
          </cell>
        </row>
        <row r="34">
          <cell r="B34" t="str">
            <v>Uvod u modernu fiziku</v>
          </cell>
          <cell r="C34">
            <v>1</v>
          </cell>
          <cell r="D34">
            <v>35</v>
          </cell>
          <cell r="E34">
            <v>50</v>
          </cell>
          <cell r="F34">
            <v>20</v>
          </cell>
          <cell r="G34">
            <v>30</v>
          </cell>
          <cell r="H34">
            <v>25</v>
          </cell>
          <cell r="I34">
            <v>40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66"/>
  <sheetViews>
    <sheetView topLeftCell="B1" zoomScale="115" zoomScaleNormal="115" zoomScaleSheetLayoutView="115" workbookViewId="0">
      <pane ySplit="1" topLeftCell="A44" activePane="bottomLeft" state="frozen"/>
      <selection pane="bottomLeft" activeCell="U50" sqref="U50"/>
    </sheetView>
  </sheetViews>
  <sheetFormatPr defaultColWidth="9.21875" defaultRowHeight="13.8" x14ac:dyDescent="0.3"/>
  <cols>
    <col min="1" max="1" width="11.6640625" style="8" customWidth="1"/>
    <col min="2" max="2" width="33.6640625" style="25" customWidth="1"/>
    <col min="3" max="3" width="6.44140625" style="8" customWidth="1"/>
    <col min="4" max="9" width="5.6640625" style="8" customWidth="1"/>
    <col min="10" max="10" width="7.109375" style="8" customWidth="1"/>
    <col min="11" max="11" width="7.21875" style="8" customWidth="1"/>
    <col min="12" max="12" width="8.88671875" style="8" customWidth="1"/>
    <col min="13" max="13" width="7.88671875" style="8" customWidth="1"/>
    <col min="14" max="14" width="7.6640625" style="8" customWidth="1"/>
    <col min="15" max="15" width="7.21875" style="8" customWidth="1"/>
    <col min="16" max="16" width="7.6640625" style="8" customWidth="1"/>
    <col min="17" max="17" width="6.44140625" style="8" customWidth="1"/>
    <col min="18" max="18" width="7.44140625" style="8" customWidth="1"/>
    <col min="19" max="19" width="8.88671875" style="8" customWidth="1"/>
    <col min="20" max="20" width="9.21875" style="8" customWidth="1"/>
    <col min="21" max="21" width="7.44140625" style="11" customWidth="1"/>
    <col min="22" max="16384" width="9.21875" style="11"/>
  </cols>
  <sheetData>
    <row r="1" spans="1:24" s="9" customFormat="1" ht="55.2" x14ac:dyDescent="0.3">
      <c r="A1" s="3" t="s">
        <v>21</v>
      </c>
      <c r="B1" s="3" t="s">
        <v>2</v>
      </c>
      <c r="C1" s="1" t="s">
        <v>0</v>
      </c>
      <c r="D1" s="88" t="s">
        <v>22</v>
      </c>
      <c r="E1" s="88"/>
      <c r="F1" s="89" t="s">
        <v>23</v>
      </c>
      <c r="G1" s="90"/>
      <c r="H1" s="88" t="s">
        <v>24</v>
      </c>
      <c r="I1" s="91"/>
      <c r="J1" s="18" t="s">
        <v>34</v>
      </c>
      <c r="K1" s="18" t="s">
        <v>35</v>
      </c>
      <c r="L1" s="3" t="s">
        <v>1</v>
      </c>
      <c r="M1" s="83" t="s">
        <v>25</v>
      </c>
      <c r="N1" s="83"/>
      <c r="O1" s="83" t="s">
        <v>26</v>
      </c>
      <c r="P1" s="84"/>
      <c r="Q1" s="83" t="s">
        <v>27</v>
      </c>
      <c r="R1" s="84"/>
      <c r="S1" s="3" t="s">
        <v>28</v>
      </c>
      <c r="T1" s="3" t="s">
        <v>29</v>
      </c>
      <c r="U1" s="17" t="s">
        <v>30</v>
      </c>
      <c r="V1" s="3" t="s">
        <v>36</v>
      </c>
      <c r="W1" s="3" t="s">
        <v>37</v>
      </c>
      <c r="X1" s="17" t="s">
        <v>31</v>
      </c>
    </row>
    <row r="2" spans="1:24" ht="13.05" customHeight="1" x14ac:dyDescent="0.3">
      <c r="A2" s="3">
        <v>1</v>
      </c>
      <c r="B2" s="20"/>
      <c r="C2" s="4"/>
      <c r="D2" s="6"/>
      <c r="E2" s="6"/>
      <c r="F2" s="5"/>
      <c r="G2" s="5"/>
      <c r="H2" s="6"/>
      <c r="I2" s="6"/>
      <c r="J2" s="14">
        <f>C2*F2/100</f>
        <v>0</v>
      </c>
      <c r="K2" s="14">
        <f>C2*G2/100</f>
        <v>0</v>
      </c>
      <c r="L2" s="42">
        <f>C2*25</f>
        <v>0</v>
      </c>
      <c r="M2" s="38">
        <f>C2*25*D2/100</f>
        <v>0</v>
      </c>
      <c r="N2" s="38">
        <f>C2*25*E2/100</f>
        <v>0</v>
      </c>
      <c r="O2" s="38">
        <f>C2*25*F2/100</f>
        <v>0</v>
      </c>
      <c r="P2" s="38">
        <f>C2*25*G2/100</f>
        <v>0</v>
      </c>
      <c r="Q2" s="38">
        <f>C2*25*H2/100</f>
        <v>0</v>
      </c>
      <c r="R2" s="38">
        <f>C2*25*I2/100</f>
        <v>0</v>
      </c>
      <c r="S2" s="38">
        <f>M2+O2</f>
        <v>0</v>
      </c>
      <c r="T2" s="38">
        <f>N2+P2</f>
        <v>0</v>
      </c>
      <c r="U2" s="46"/>
      <c r="V2" s="46"/>
      <c r="W2" s="46"/>
      <c r="X2" s="46"/>
    </row>
    <row r="3" spans="1:24" ht="13.05" customHeight="1" x14ac:dyDescent="0.3">
      <c r="A3" s="3">
        <v>1</v>
      </c>
      <c r="B3" s="20"/>
      <c r="C3" s="4"/>
      <c r="D3" s="6"/>
      <c r="E3" s="6"/>
      <c r="F3" s="5"/>
      <c r="G3" s="5"/>
      <c r="H3" s="6"/>
      <c r="I3" s="6"/>
      <c r="J3" s="14">
        <f t="shared" ref="J3:J6" si="0">C3*F3/100</f>
        <v>0</v>
      </c>
      <c r="K3" s="14">
        <f t="shared" ref="K3:K6" si="1">C3*G3/100</f>
        <v>0</v>
      </c>
      <c r="L3" s="42">
        <f t="shared" ref="L3:L7" si="2">C3*25</f>
        <v>0</v>
      </c>
      <c r="M3" s="38">
        <f t="shared" ref="M3:M7" si="3">C3*25*D3/100</f>
        <v>0</v>
      </c>
      <c r="N3" s="38">
        <f t="shared" ref="N3:N7" si="4">C3*25*E3/100</f>
        <v>0</v>
      </c>
      <c r="O3" s="38">
        <f t="shared" ref="O3:O8" si="5">C3*25*F3/100</f>
        <v>0</v>
      </c>
      <c r="P3" s="38">
        <f t="shared" ref="P3:P9" si="6">C3*25*G3/100</f>
        <v>0</v>
      </c>
      <c r="Q3" s="38">
        <f t="shared" ref="Q3:Q13" si="7">C3*25*H3/100</f>
        <v>0</v>
      </c>
      <c r="R3" s="38">
        <f t="shared" ref="R3:R9" si="8">C3*25*I3/100</f>
        <v>0</v>
      </c>
      <c r="S3" s="38">
        <f t="shared" ref="S3:S10" si="9">M3+O3</f>
        <v>0</v>
      </c>
      <c r="T3" s="38">
        <f t="shared" ref="T3:T9" si="10">N3+P3</f>
        <v>0</v>
      </c>
      <c r="U3" s="46"/>
      <c r="V3" s="46"/>
      <c r="W3" s="46"/>
      <c r="X3" s="46"/>
    </row>
    <row r="4" spans="1:24" ht="13.05" customHeight="1" x14ac:dyDescent="0.3">
      <c r="A4" s="3">
        <v>1</v>
      </c>
      <c r="B4" s="20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2">
        <f t="shared" si="2"/>
        <v>0</v>
      </c>
      <c r="M4" s="38">
        <f t="shared" si="3"/>
        <v>0</v>
      </c>
      <c r="N4" s="38">
        <f t="shared" si="4"/>
        <v>0</v>
      </c>
      <c r="O4" s="38">
        <f t="shared" si="5"/>
        <v>0</v>
      </c>
      <c r="P4" s="38">
        <f t="shared" si="6"/>
        <v>0</v>
      </c>
      <c r="Q4" s="38">
        <f t="shared" si="7"/>
        <v>0</v>
      </c>
      <c r="R4" s="38">
        <f t="shared" si="8"/>
        <v>0</v>
      </c>
      <c r="S4" s="38">
        <f t="shared" si="9"/>
        <v>0</v>
      </c>
      <c r="T4" s="38">
        <f t="shared" si="10"/>
        <v>0</v>
      </c>
      <c r="U4" s="46"/>
      <c r="V4" s="46"/>
      <c r="W4" s="46"/>
      <c r="X4" s="46"/>
    </row>
    <row r="5" spans="1:24" ht="12.45" customHeight="1" x14ac:dyDescent="0.3">
      <c r="A5" s="3">
        <v>1</v>
      </c>
      <c r="B5" s="20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2">
        <f t="shared" si="2"/>
        <v>0</v>
      </c>
      <c r="M5" s="38">
        <f t="shared" si="3"/>
        <v>0</v>
      </c>
      <c r="N5" s="38">
        <f t="shared" si="4"/>
        <v>0</v>
      </c>
      <c r="O5" s="38">
        <f t="shared" si="5"/>
        <v>0</v>
      </c>
      <c r="P5" s="38">
        <f t="shared" si="6"/>
        <v>0</v>
      </c>
      <c r="Q5" s="38">
        <f t="shared" si="7"/>
        <v>0</v>
      </c>
      <c r="R5" s="38">
        <f t="shared" si="8"/>
        <v>0</v>
      </c>
      <c r="S5" s="38">
        <f t="shared" si="9"/>
        <v>0</v>
      </c>
      <c r="T5" s="38">
        <f t="shared" si="10"/>
        <v>0</v>
      </c>
      <c r="U5" s="46"/>
      <c r="V5" s="46"/>
      <c r="W5" s="46"/>
      <c r="X5" s="46"/>
    </row>
    <row r="6" spans="1:24" ht="13.05" customHeight="1" x14ac:dyDescent="0.3">
      <c r="A6" s="3">
        <v>1</v>
      </c>
      <c r="B6" s="20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2">
        <f t="shared" si="2"/>
        <v>0</v>
      </c>
      <c r="M6" s="38">
        <f t="shared" si="3"/>
        <v>0</v>
      </c>
      <c r="N6" s="38">
        <f t="shared" si="4"/>
        <v>0</v>
      </c>
      <c r="O6" s="38">
        <f t="shared" si="5"/>
        <v>0</v>
      </c>
      <c r="P6" s="38">
        <f t="shared" si="6"/>
        <v>0</v>
      </c>
      <c r="Q6" s="38">
        <f t="shared" si="7"/>
        <v>0</v>
      </c>
      <c r="R6" s="38">
        <f t="shared" si="8"/>
        <v>0</v>
      </c>
      <c r="S6" s="38">
        <f t="shared" si="9"/>
        <v>0</v>
      </c>
      <c r="T6" s="38">
        <f t="shared" si="10"/>
        <v>0</v>
      </c>
      <c r="U6" s="46"/>
      <c r="V6" s="46"/>
      <c r="W6" s="46"/>
      <c r="X6" s="46"/>
    </row>
    <row r="7" spans="1:24" x14ac:dyDescent="0.3">
      <c r="A7" s="3">
        <v>1</v>
      </c>
      <c r="B7" s="20"/>
      <c r="C7" s="4"/>
      <c r="D7" s="6"/>
      <c r="E7" s="6"/>
      <c r="F7" s="5"/>
      <c r="G7" s="5"/>
      <c r="H7" s="6"/>
      <c r="I7" s="6"/>
      <c r="J7" s="14">
        <f t="shared" ref="J7:J16" si="11">C7*F7/100</f>
        <v>0</v>
      </c>
      <c r="K7" s="14">
        <f t="shared" ref="K7:K16" si="12">C7*G7/100</f>
        <v>0</v>
      </c>
      <c r="L7" s="42">
        <f t="shared" si="2"/>
        <v>0</v>
      </c>
      <c r="M7" s="38">
        <f t="shared" si="3"/>
        <v>0</v>
      </c>
      <c r="N7" s="38">
        <f t="shared" si="4"/>
        <v>0</v>
      </c>
      <c r="O7" s="38">
        <f t="shared" si="5"/>
        <v>0</v>
      </c>
      <c r="P7" s="38">
        <f t="shared" si="6"/>
        <v>0</v>
      </c>
      <c r="Q7" s="38">
        <f t="shared" si="7"/>
        <v>0</v>
      </c>
      <c r="R7" s="38">
        <f t="shared" si="8"/>
        <v>0</v>
      </c>
      <c r="S7" s="38">
        <f t="shared" si="9"/>
        <v>0</v>
      </c>
      <c r="T7" s="38">
        <f t="shared" si="10"/>
        <v>0</v>
      </c>
      <c r="U7" s="46"/>
      <c r="V7" s="46"/>
      <c r="W7" s="46"/>
      <c r="X7" s="46"/>
    </row>
    <row r="8" spans="1:24" x14ac:dyDescent="0.3">
      <c r="A8" s="3">
        <v>1</v>
      </c>
      <c r="B8" s="20"/>
      <c r="C8" s="4"/>
      <c r="D8" s="6"/>
      <c r="E8" s="6"/>
      <c r="F8" s="5"/>
      <c r="G8" s="5"/>
      <c r="H8" s="6"/>
      <c r="I8" s="6"/>
      <c r="J8" s="14">
        <f t="shared" si="11"/>
        <v>0</v>
      </c>
      <c r="K8" s="14">
        <f t="shared" si="12"/>
        <v>0</v>
      </c>
      <c r="L8" s="42">
        <f t="shared" ref="L8:L16" si="13">C8*25</f>
        <v>0</v>
      </c>
      <c r="M8" s="38">
        <f t="shared" ref="M8:M16" si="14">C8*25*D8/100</f>
        <v>0</v>
      </c>
      <c r="N8" s="38">
        <f t="shared" ref="N8:N48" si="15">C8*25*E8/100</f>
        <v>0</v>
      </c>
      <c r="O8" s="38">
        <f t="shared" si="5"/>
        <v>0</v>
      </c>
      <c r="P8" s="38">
        <f t="shared" si="6"/>
        <v>0</v>
      </c>
      <c r="Q8" s="38">
        <f t="shared" si="7"/>
        <v>0</v>
      </c>
      <c r="R8" s="38">
        <f t="shared" si="8"/>
        <v>0</v>
      </c>
      <c r="S8" s="38">
        <f t="shared" si="9"/>
        <v>0</v>
      </c>
      <c r="T8" s="38">
        <f t="shared" si="10"/>
        <v>0</v>
      </c>
      <c r="U8" s="46"/>
      <c r="V8" s="46"/>
      <c r="W8" s="46"/>
      <c r="X8" s="46"/>
    </row>
    <row r="9" spans="1:24" x14ac:dyDescent="0.3">
      <c r="A9" s="3">
        <v>1</v>
      </c>
      <c r="B9" s="20"/>
      <c r="C9" s="4"/>
      <c r="D9" s="6"/>
      <c r="E9" s="6"/>
      <c r="F9" s="5"/>
      <c r="G9" s="5"/>
      <c r="H9" s="6"/>
      <c r="I9" s="6"/>
      <c r="J9" s="14">
        <f t="shared" si="11"/>
        <v>0</v>
      </c>
      <c r="K9" s="14">
        <f t="shared" si="12"/>
        <v>0</v>
      </c>
      <c r="L9" s="42">
        <f t="shared" si="13"/>
        <v>0</v>
      </c>
      <c r="M9" s="38">
        <f t="shared" si="14"/>
        <v>0</v>
      </c>
      <c r="N9" s="38">
        <f t="shared" si="15"/>
        <v>0</v>
      </c>
      <c r="O9" s="38">
        <f t="shared" ref="O9:O48" si="16">C9*25*F9/100</f>
        <v>0</v>
      </c>
      <c r="P9" s="38">
        <f t="shared" si="6"/>
        <v>0</v>
      </c>
      <c r="Q9" s="38">
        <f t="shared" si="7"/>
        <v>0</v>
      </c>
      <c r="R9" s="38">
        <f t="shared" si="8"/>
        <v>0</v>
      </c>
      <c r="S9" s="38">
        <f t="shared" si="9"/>
        <v>0</v>
      </c>
      <c r="T9" s="38">
        <f t="shared" si="10"/>
        <v>0</v>
      </c>
      <c r="U9" s="46"/>
      <c r="V9" s="46"/>
      <c r="W9" s="46"/>
      <c r="X9" s="46"/>
    </row>
    <row r="10" spans="1:24" x14ac:dyDescent="0.3">
      <c r="A10" s="3">
        <v>1</v>
      </c>
      <c r="B10" s="20"/>
      <c r="C10" s="4"/>
      <c r="D10" s="6"/>
      <c r="E10" s="6"/>
      <c r="F10" s="5"/>
      <c r="G10" s="5"/>
      <c r="H10" s="6"/>
      <c r="I10" s="6"/>
      <c r="J10" s="14">
        <f t="shared" si="11"/>
        <v>0</v>
      </c>
      <c r="K10" s="14">
        <f t="shared" si="12"/>
        <v>0</v>
      </c>
      <c r="L10" s="42">
        <f t="shared" si="13"/>
        <v>0</v>
      </c>
      <c r="M10" s="38">
        <f t="shared" si="14"/>
        <v>0</v>
      </c>
      <c r="N10" s="38">
        <f t="shared" si="15"/>
        <v>0</v>
      </c>
      <c r="O10" s="38">
        <f t="shared" si="16"/>
        <v>0</v>
      </c>
      <c r="P10" s="38">
        <f t="shared" ref="P10:P48" si="17">C10*25*G10/100</f>
        <v>0</v>
      </c>
      <c r="Q10" s="38">
        <f t="shared" si="7"/>
        <v>0</v>
      </c>
      <c r="R10" s="38">
        <f t="shared" ref="R10:R48" si="18">C10*25*I10/100</f>
        <v>0</v>
      </c>
      <c r="S10" s="38">
        <f t="shared" si="9"/>
        <v>0</v>
      </c>
      <c r="T10" s="38">
        <f t="shared" ref="T10:T48" si="19">N10+P10</f>
        <v>0</v>
      </c>
      <c r="U10" s="46"/>
      <c r="V10" s="46"/>
      <c r="W10" s="46"/>
      <c r="X10" s="46"/>
    </row>
    <row r="11" spans="1:24" x14ac:dyDescent="0.3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11"/>
        <v>0</v>
      </c>
      <c r="K11" s="14">
        <f t="shared" si="12"/>
        <v>0</v>
      </c>
      <c r="L11" s="42">
        <f t="shared" si="13"/>
        <v>0</v>
      </c>
      <c r="M11" s="38">
        <f t="shared" si="14"/>
        <v>0</v>
      </c>
      <c r="N11" s="38">
        <f t="shared" si="15"/>
        <v>0</v>
      </c>
      <c r="O11" s="38">
        <f t="shared" si="16"/>
        <v>0</v>
      </c>
      <c r="P11" s="38">
        <f t="shared" si="17"/>
        <v>0</v>
      </c>
      <c r="Q11" s="38">
        <f t="shared" si="7"/>
        <v>0</v>
      </c>
      <c r="R11" s="38">
        <f t="shared" si="18"/>
        <v>0</v>
      </c>
      <c r="S11" s="38">
        <f t="shared" ref="S11:S48" si="20">M11+O11</f>
        <v>0</v>
      </c>
      <c r="T11" s="38">
        <f t="shared" si="19"/>
        <v>0</v>
      </c>
      <c r="U11" s="46"/>
      <c r="V11" s="46"/>
      <c r="W11" s="46"/>
      <c r="X11" s="46"/>
    </row>
    <row r="12" spans="1:24" x14ac:dyDescent="0.3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11"/>
        <v>0</v>
      </c>
      <c r="K12" s="14">
        <f t="shared" si="12"/>
        <v>0</v>
      </c>
      <c r="L12" s="42">
        <f t="shared" si="13"/>
        <v>0</v>
      </c>
      <c r="M12" s="38">
        <f t="shared" si="14"/>
        <v>0</v>
      </c>
      <c r="N12" s="38">
        <f t="shared" si="15"/>
        <v>0</v>
      </c>
      <c r="O12" s="38">
        <f t="shared" si="16"/>
        <v>0</v>
      </c>
      <c r="P12" s="38">
        <f t="shared" si="17"/>
        <v>0</v>
      </c>
      <c r="Q12" s="38">
        <f t="shared" si="7"/>
        <v>0</v>
      </c>
      <c r="R12" s="38">
        <f t="shared" si="18"/>
        <v>0</v>
      </c>
      <c r="S12" s="38">
        <f t="shared" si="20"/>
        <v>0</v>
      </c>
      <c r="T12" s="38">
        <f t="shared" si="19"/>
        <v>0</v>
      </c>
      <c r="U12" s="46"/>
      <c r="V12" s="46"/>
      <c r="W12" s="46"/>
      <c r="X12" s="46"/>
    </row>
    <row r="13" spans="1:24" x14ac:dyDescent="0.3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11"/>
        <v>0</v>
      </c>
      <c r="K13" s="14">
        <f t="shared" si="12"/>
        <v>0</v>
      </c>
      <c r="L13" s="42">
        <f t="shared" si="13"/>
        <v>0</v>
      </c>
      <c r="M13" s="38">
        <f t="shared" si="14"/>
        <v>0</v>
      </c>
      <c r="N13" s="38">
        <f t="shared" si="15"/>
        <v>0</v>
      </c>
      <c r="O13" s="38">
        <f t="shared" si="16"/>
        <v>0</v>
      </c>
      <c r="P13" s="38">
        <f t="shared" si="17"/>
        <v>0</v>
      </c>
      <c r="Q13" s="38">
        <f t="shared" si="7"/>
        <v>0</v>
      </c>
      <c r="R13" s="38">
        <f t="shared" si="18"/>
        <v>0</v>
      </c>
      <c r="S13" s="38">
        <f t="shared" si="20"/>
        <v>0</v>
      </c>
      <c r="T13" s="38">
        <f t="shared" si="19"/>
        <v>0</v>
      </c>
      <c r="U13" s="46"/>
      <c r="V13" s="46"/>
      <c r="W13" s="46"/>
      <c r="X13" s="46"/>
    </row>
    <row r="14" spans="1:24" x14ac:dyDescent="0.3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11"/>
        <v>0</v>
      </c>
      <c r="K14" s="14">
        <f t="shared" si="12"/>
        <v>0</v>
      </c>
      <c r="L14" s="42">
        <f t="shared" si="13"/>
        <v>0</v>
      </c>
      <c r="M14" s="38">
        <f t="shared" si="14"/>
        <v>0</v>
      </c>
      <c r="N14" s="38">
        <f t="shared" ref="N14:N32" si="21">C14*25*E14/100</f>
        <v>0</v>
      </c>
      <c r="O14" s="38">
        <f t="shared" ref="O14:O32" si="22">C14*25*F14/100</f>
        <v>0</v>
      </c>
      <c r="P14" s="38">
        <f t="shared" ref="P14:P32" si="23">C14*25*G14/100</f>
        <v>0</v>
      </c>
      <c r="Q14" s="38">
        <f t="shared" ref="Q14:Q32" si="24">C14*25*H14/100</f>
        <v>0</v>
      </c>
      <c r="R14" s="38">
        <f t="shared" ref="R14:R32" si="25">C14*25*I14/100</f>
        <v>0</v>
      </c>
      <c r="S14" s="38">
        <f t="shared" si="20"/>
        <v>0</v>
      </c>
      <c r="T14" s="38">
        <f t="shared" si="19"/>
        <v>0</v>
      </c>
      <c r="U14" s="46"/>
      <c r="V14" s="46"/>
      <c r="W14" s="46"/>
      <c r="X14" s="46"/>
    </row>
    <row r="15" spans="1:24" x14ac:dyDescent="0.3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11"/>
        <v>0</v>
      </c>
      <c r="K15" s="14">
        <f t="shared" si="12"/>
        <v>0</v>
      </c>
      <c r="L15" s="42">
        <f t="shared" si="13"/>
        <v>0</v>
      </c>
      <c r="M15" s="38">
        <f t="shared" si="14"/>
        <v>0</v>
      </c>
      <c r="N15" s="38">
        <f t="shared" si="21"/>
        <v>0</v>
      </c>
      <c r="O15" s="38">
        <f t="shared" si="22"/>
        <v>0</v>
      </c>
      <c r="P15" s="38">
        <f t="shared" si="23"/>
        <v>0</v>
      </c>
      <c r="Q15" s="38">
        <f t="shared" si="24"/>
        <v>0</v>
      </c>
      <c r="R15" s="38">
        <f t="shared" si="25"/>
        <v>0</v>
      </c>
      <c r="S15" s="38">
        <f t="shared" si="20"/>
        <v>0</v>
      </c>
      <c r="T15" s="38">
        <f t="shared" si="19"/>
        <v>0</v>
      </c>
      <c r="U15" s="46"/>
      <c r="V15" s="46"/>
      <c r="W15" s="46"/>
      <c r="X15" s="46"/>
    </row>
    <row r="16" spans="1:24" x14ac:dyDescent="0.3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11"/>
        <v>0</v>
      </c>
      <c r="K16" s="14">
        <f t="shared" si="12"/>
        <v>0</v>
      </c>
      <c r="L16" s="42">
        <f t="shared" si="13"/>
        <v>0</v>
      </c>
      <c r="M16" s="38">
        <f t="shared" si="14"/>
        <v>0</v>
      </c>
      <c r="N16" s="38">
        <f t="shared" si="21"/>
        <v>0</v>
      </c>
      <c r="O16" s="38">
        <f t="shared" si="22"/>
        <v>0</v>
      </c>
      <c r="P16" s="38">
        <f t="shared" si="23"/>
        <v>0</v>
      </c>
      <c r="Q16" s="38">
        <f t="shared" si="24"/>
        <v>0</v>
      </c>
      <c r="R16" s="38">
        <f t="shared" si="25"/>
        <v>0</v>
      </c>
      <c r="S16" s="38">
        <f t="shared" si="20"/>
        <v>0</v>
      </c>
      <c r="T16" s="38">
        <f t="shared" si="19"/>
        <v>0</v>
      </c>
      <c r="U16" s="46"/>
      <c r="V16" s="46"/>
      <c r="W16" s="46"/>
      <c r="X16" s="46"/>
    </row>
    <row r="17" spans="1:24" s="32" customFormat="1" x14ac:dyDescent="0.3">
      <c r="A17" s="27" t="s">
        <v>33</v>
      </c>
      <c r="B17" s="28"/>
      <c r="C17" s="35">
        <f>SUM(C2:C16)</f>
        <v>0</v>
      </c>
      <c r="D17" s="29"/>
      <c r="E17" s="29"/>
      <c r="F17" s="29"/>
      <c r="G17" s="29"/>
      <c r="H17" s="29"/>
      <c r="I17" s="29"/>
      <c r="J17" s="35">
        <f>SUM(J2:J16)</f>
        <v>0</v>
      </c>
      <c r="K17" s="35">
        <f>SUM(K2:K16)</f>
        <v>0</v>
      </c>
      <c r="L17" s="43"/>
      <c r="M17" s="35">
        <f>SUM(M2:M16)</f>
        <v>0</v>
      </c>
      <c r="N17" s="35">
        <f t="shared" ref="N17:R17" si="26">SUM(N2:N16)</f>
        <v>0</v>
      </c>
      <c r="O17" s="35">
        <f t="shared" si="26"/>
        <v>0</v>
      </c>
      <c r="P17" s="35">
        <f t="shared" si="26"/>
        <v>0</v>
      </c>
      <c r="Q17" s="35">
        <f t="shared" si="26"/>
        <v>0</v>
      </c>
      <c r="R17" s="35">
        <f t="shared" si="26"/>
        <v>0</v>
      </c>
      <c r="S17" s="40">
        <f>SUM(S2:S16)</f>
        <v>0</v>
      </c>
      <c r="T17" s="40">
        <f>SUM(T2:T16)</f>
        <v>0</v>
      </c>
      <c r="U17" s="47">
        <v>350</v>
      </c>
      <c r="V17" s="45">
        <f>U17+S17</f>
        <v>350</v>
      </c>
      <c r="W17" s="45">
        <f>T17+U17</f>
        <v>350</v>
      </c>
      <c r="X17" s="45">
        <v>1225</v>
      </c>
    </row>
    <row r="18" spans="1:24" x14ac:dyDescent="0.3">
      <c r="A18" s="1">
        <v>2</v>
      </c>
      <c r="B18" s="21"/>
      <c r="C18" s="38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2">
        <f t="shared" ref="L18:L59" si="27">C18*25</f>
        <v>0</v>
      </c>
      <c r="M18" s="38">
        <f t="shared" ref="M18:M32" si="28">C18*25*D18/100</f>
        <v>0</v>
      </c>
      <c r="N18" s="38">
        <f t="shared" si="21"/>
        <v>0</v>
      </c>
      <c r="O18" s="38">
        <f t="shared" si="22"/>
        <v>0</v>
      </c>
      <c r="P18" s="38">
        <f t="shared" si="23"/>
        <v>0</v>
      </c>
      <c r="Q18" s="38">
        <f t="shared" si="24"/>
        <v>0</v>
      </c>
      <c r="R18" s="38">
        <f t="shared" si="25"/>
        <v>0</v>
      </c>
      <c r="S18" s="38">
        <f t="shared" si="20"/>
        <v>0</v>
      </c>
      <c r="T18" s="38">
        <f t="shared" si="19"/>
        <v>0</v>
      </c>
      <c r="U18" s="46"/>
      <c r="V18" s="46"/>
      <c r="W18" s="46"/>
      <c r="X18" s="46"/>
    </row>
    <row r="19" spans="1:24" x14ac:dyDescent="0.3">
      <c r="A19" s="1">
        <v>2</v>
      </c>
      <c r="B19" s="21"/>
      <c r="C19" s="38"/>
      <c r="D19" s="6"/>
      <c r="E19" s="6"/>
      <c r="F19" s="5"/>
      <c r="G19" s="5"/>
      <c r="H19" s="6"/>
      <c r="I19" s="6"/>
      <c r="J19" s="14">
        <f t="shared" ref="J19:J22" si="29">(C19*F19)/100</f>
        <v>0</v>
      </c>
      <c r="K19" s="14">
        <f t="shared" ref="K19:K22" si="30">C19*G19/100</f>
        <v>0</v>
      </c>
      <c r="L19" s="42">
        <f t="shared" si="27"/>
        <v>0</v>
      </c>
      <c r="M19" s="38">
        <f t="shared" si="28"/>
        <v>0</v>
      </c>
      <c r="N19" s="38">
        <f t="shared" si="21"/>
        <v>0</v>
      </c>
      <c r="O19" s="38">
        <f t="shared" si="22"/>
        <v>0</v>
      </c>
      <c r="P19" s="38">
        <f t="shared" si="23"/>
        <v>0</v>
      </c>
      <c r="Q19" s="38">
        <f t="shared" si="24"/>
        <v>0</v>
      </c>
      <c r="R19" s="38">
        <f t="shared" si="25"/>
        <v>0</v>
      </c>
      <c r="S19" s="38">
        <f t="shared" si="20"/>
        <v>0</v>
      </c>
      <c r="T19" s="38">
        <f t="shared" si="19"/>
        <v>0</v>
      </c>
    </row>
    <row r="20" spans="1:24" x14ac:dyDescent="0.3">
      <c r="A20" s="1">
        <v>2</v>
      </c>
      <c r="B20" s="21"/>
      <c r="C20" s="38"/>
      <c r="D20" s="6"/>
      <c r="E20" s="6"/>
      <c r="F20" s="5"/>
      <c r="G20" s="5"/>
      <c r="H20" s="6"/>
      <c r="I20" s="6"/>
      <c r="J20" s="14">
        <f t="shared" si="29"/>
        <v>0</v>
      </c>
      <c r="K20" s="14">
        <f t="shared" si="30"/>
        <v>0</v>
      </c>
      <c r="L20" s="42">
        <f t="shared" si="27"/>
        <v>0</v>
      </c>
      <c r="M20" s="38">
        <f t="shared" si="28"/>
        <v>0</v>
      </c>
      <c r="N20" s="38">
        <f t="shared" si="21"/>
        <v>0</v>
      </c>
      <c r="O20" s="38">
        <f t="shared" si="22"/>
        <v>0</v>
      </c>
      <c r="P20" s="38">
        <f t="shared" si="23"/>
        <v>0</v>
      </c>
      <c r="Q20" s="38">
        <f t="shared" si="24"/>
        <v>0</v>
      </c>
      <c r="R20" s="38">
        <f t="shared" si="25"/>
        <v>0</v>
      </c>
      <c r="S20" s="38">
        <f t="shared" si="20"/>
        <v>0</v>
      </c>
      <c r="T20" s="38">
        <f t="shared" si="19"/>
        <v>0</v>
      </c>
    </row>
    <row r="21" spans="1:24" x14ac:dyDescent="0.3">
      <c r="A21" s="1">
        <v>2</v>
      </c>
      <c r="B21" s="21"/>
      <c r="C21" s="38"/>
      <c r="D21" s="6"/>
      <c r="E21" s="6"/>
      <c r="F21" s="5"/>
      <c r="G21" s="5"/>
      <c r="H21" s="6"/>
      <c r="I21" s="6"/>
      <c r="J21" s="14">
        <f t="shared" si="29"/>
        <v>0</v>
      </c>
      <c r="K21" s="14">
        <f t="shared" si="30"/>
        <v>0</v>
      </c>
      <c r="L21" s="42">
        <f t="shared" si="27"/>
        <v>0</v>
      </c>
      <c r="M21" s="38">
        <f t="shared" si="28"/>
        <v>0</v>
      </c>
      <c r="N21" s="38">
        <f t="shared" si="21"/>
        <v>0</v>
      </c>
      <c r="O21" s="38">
        <f t="shared" si="22"/>
        <v>0</v>
      </c>
      <c r="P21" s="38">
        <f t="shared" si="23"/>
        <v>0</v>
      </c>
      <c r="Q21" s="38">
        <f t="shared" si="24"/>
        <v>0</v>
      </c>
      <c r="R21" s="38">
        <f t="shared" si="25"/>
        <v>0</v>
      </c>
      <c r="S21" s="38">
        <f t="shared" si="20"/>
        <v>0</v>
      </c>
      <c r="T21" s="38">
        <f t="shared" si="19"/>
        <v>0</v>
      </c>
    </row>
    <row r="22" spans="1:24" x14ac:dyDescent="0.3">
      <c r="A22" s="1">
        <v>2</v>
      </c>
      <c r="B22" s="21"/>
      <c r="C22" s="38"/>
      <c r="D22" s="6"/>
      <c r="E22" s="6"/>
      <c r="F22" s="5"/>
      <c r="G22" s="5"/>
      <c r="H22" s="6"/>
      <c r="I22" s="6"/>
      <c r="J22" s="14">
        <f t="shared" si="29"/>
        <v>0</v>
      </c>
      <c r="K22" s="14">
        <f t="shared" si="30"/>
        <v>0</v>
      </c>
      <c r="L22" s="42">
        <f t="shared" si="27"/>
        <v>0</v>
      </c>
      <c r="M22" s="38">
        <f t="shared" si="28"/>
        <v>0</v>
      </c>
      <c r="N22" s="38">
        <f t="shared" si="21"/>
        <v>0</v>
      </c>
      <c r="O22" s="38">
        <f t="shared" si="22"/>
        <v>0</v>
      </c>
      <c r="P22" s="38">
        <f t="shared" si="23"/>
        <v>0</v>
      </c>
      <c r="Q22" s="38">
        <f t="shared" si="24"/>
        <v>0</v>
      </c>
      <c r="R22" s="38">
        <f t="shared" si="25"/>
        <v>0</v>
      </c>
      <c r="S22" s="38">
        <f t="shared" si="20"/>
        <v>0</v>
      </c>
      <c r="T22" s="38">
        <f t="shared" si="19"/>
        <v>0</v>
      </c>
    </row>
    <row r="23" spans="1:24" x14ac:dyDescent="0.3">
      <c r="A23" s="1">
        <v>2</v>
      </c>
      <c r="B23" s="21"/>
      <c r="C23" s="38"/>
      <c r="D23" s="6"/>
      <c r="E23" s="6"/>
      <c r="F23" s="5"/>
      <c r="G23" s="5"/>
      <c r="H23" s="6"/>
      <c r="I23" s="6"/>
      <c r="J23" s="14">
        <f t="shared" ref="J23:J32" si="31">(C23*F23)/100</f>
        <v>0</v>
      </c>
      <c r="K23" s="14">
        <f t="shared" ref="K23:K32" si="32">C23*G23/100</f>
        <v>0</v>
      </c>
      <c r="L23" s="42">
        <f t="shared" si="27"/>
        <v>0</v>
      </c>
      <c r="M23" s="38">
        <f t="shared" si="28"/>
        <v>0</v>
      </c>
      <c r="N23" s="38">
        <f t="shared" si="21"/>
        <v>0</v>
      </c>
      <c r="O23" s="38">
        <f t="shared" si="22"/>
        <v>0</v>
      </c>
      <c r="P23" s="38">
        <f t="shared" si="23"/>
        <v>0</v>
      </c>
      <c r="Q23" s="38">
        <f t="shared" si="24"/>
        <v>0</v>
      </c>
      <c r="R23" s="38">
        <f t="shared" si="25"/>
        <v>0</v>
      </c>
      <c r="S23" s="38">
        <f t="shared" si="20"/>
        <v>0</v>
      </c>
      <c r="T23" s="38">
        <f t="shared" si="19"/>
        <v>0</v>
      </c>
    </row>
    <row r="24" spans="1:24" x14ac:dyDescent="0.3">
      <c r="A24" s="1">
        <v>2</v>
      </c>
      <c r="B24" s="21"/>
      <c r="C24" s="38"/>
      <c r="D24" s="6"/>
      <c r="E24" s="6"/>
      <c r="F24" s="5"/>
      <c r="G24" s="5"/>
      <c r="H24" s="6"/>
      <c r="I24" s="6"/>
      <c r="J24" s="14">
        <f t="shared" si="31"/>
        <v>0</v>
      </c>
      <c r="K24" s="14">
        <f t="shared" si="32"/>
        <v>0</v>
      </c>
      <c r="L24" s="42">
        <f t="shared" si="27"/>
        <v>0</v>
      </c>
      <c r="M24" s="38">
        <f t="shared" si="28"/>
        <v>0</v>
      </c>
      <c r="N24" s="38">
        <f t="shared" si="21"/>
        <v>0</v>
      </c>
      <c r="O24" s="38">
        <f t="shared" si="22"/>
        <v>0</v>
      </c>
      <c r="P24" s="38">
        <f t="shared" si="23"/>
        <v>0</v>
      </c>
      <c r="Q24" s="38">
        <f t="shared" si="24"/>
        <v>0</v>
      </c>
      <c r="R24" s="38">
        <f t="shared" si="25"/>
        <v>0</v>
      </c>
      <c r="S24" s="38">
        <f t="shared" si="20"/>
        <v>0</v>
      </c>
      <c r="T24" s="38">
        <f t="shared" si="19"/>
        <v>0</v>
      </c>
    </row>
    <row r="25" spans="1:24" x14ac:dyDescent="0.3">
      <c r="A25" s="1">
        <v>2</v>
      </c>
      <c r="B25" s="22"/>
      <c r="C25" s="38"/>
      <c r="D25" s="6"/>
      <c r="E25" s="6"/>
      <c r="F25" s="5"/>
      <c r="G25" s="5"/>
      <c r="H25" s="6"/>
      <c r="I25" s="6"/>
      <c r="J25" s="14">
        <f t="shared" si="31"/>
        <v>0</v>
      </c>
      <c r="K25" s="14">
        <f t="shared" si="32"/>
        <v>0</v>
      </c>
      <c r="L25" s="42">
        <f t="shared" si="27"/>
        <v>0</v>
      </c>
      <c r="M25" s="38">
        <f t="shared" si="28"/>
        <v>0</v>
      </c>
      <c r="N25" s="38">
        <f t="shared" si="21"/>
        <v>0</v>
      </c>
      <c r="O25" s="38">
        <f t="shared" si="22"/>
        <v>0</v>
      </c>
      <c r="P25" s="38">
        <f t="shared" si="23"/>
        <v>0</v>
      </c>
      <c r="Q25" s="38">
        <f t="shared" si="24"/>
        <v>0</v>
      </c>
      <c r="R25" s="38">
        <f t="shared" si="25"/>
        <v>0</v>
      </c>
      <c r="S25" s="38">
        <f t="shared" si="20"/>
        <v>0</v>
      </c>
      <c r="T25" s="38">
        <f t="shared" si="19"/>
        <v>0</v>
      </c>
    </row>
    <row r="26" spans="1:24" x14ac:dyDescent="0.3">
      <c r="A26" s="1">
        <v>2</v>
      </c>
      <c r="B26" s="22"/>
      <c r="C26" s="38"/>
      <c r="D26" s="6"/>
      <c r="E26" s="6"/>
      <c r="F26" s="5"/>
      <c r="G26" s="5"/>
      <c r="H26" s="6"/>
      <c r="I26" s="6"/>
      <c r="J26" s="14">
        <f t="shared" si="31"/>
        <v>0</v>
      </c>
      <c r="K26" s="14">
        <f t="shared" si="32"/>
        <v>0</v>
      </c>
      <c r="L26" s="42">
        <f t="shared" si="27"/>
        <v>0</v>
      </c>
      <c r="M26" s="38">
        <f t="shared" si="28"/>
        <v>0</v>
      </c>
      <c r="N26" s="38">
        <f t="shared" si="21"/>
        <v>0</v>
      </c>
      <c r="O26" s="38">
        <f t="shared" si="22"/>
        <v>0</v>
      </c>
      <c r="P26" s="38">
        <f t="shared" si="23"/>
        <v>0</v>
      </c>
      <c r="Q26" s="38">
        <f t="shared" si="24"/>
        <v>0</v>
      </c>
      <c r="R26" s="38">
        <f t="shared" si="25"/>
        <v>0</v>
      </c>
      <c r="S26" s="38">
        <f t="shared" si="20"/>
        <v>0</v>
      </c>
      <c r="T26" s="38">
        <f t="shared" si="19"/>
        <v>0</v>
      </c>
    </row>
    <row r="27" spans="1:24" x14ac:dyDescent="0.3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31"/>
        <v>0</v>
      </c>
      <c r="K27" s="14">
        <f t="shared" si="32"/>
        <v>0</v>
      </c>
      <c r="L27" s="42">
        <f t="shared" si="27"/>
        <v>0</v>
      </c>
      <c r="M27" s="38">
        <f t="shared" si="28"/>
        <v>0</v>
      </c>
      <c r="N27" s="38">
        <f t="shared" si="21"/>
        <v>0</v>
      </c>
      <c r="O27" s="38">
        <f t="shared" si="22"/>
        <v>0</v>
      </c>
      <c r="P27" s="38">
        <f t="shared" si="23"/>
        <v>0</v>
      </c>
      <c r="Q27" s="38">
        <f t="shared" si="24"/>
        <v>0</v>
      </c>
      <c r="R27" s="38">
        <f t="shared" si="25"/>
        <v>0</v>
      </c>
      <c r="S27" s="38">
        <f t="shared" si="20"/>
        <v>0</v>
      </c>
      <c r="T27" s="38">
        <f t="shared" si="19"/>
        <v>0</v>
      </c>
    </row>
    <row r="28" spans="1:24" x14ac:dyDescent="0.3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31"/>
        <v>0</v>
      </c>
      <c r="K28" s="14">
        <f t="shared" si="32"/>
        <v>0</v>
      </c>
      <c r="L28" s="42">
        <f t="shared" si="27"/>
        <v>0</v>
      </c>
      <c r="M28" s="38">
        <f t="shared" si="28"/>
        <v>0</v>
      </c>
      <c r="N28" s="38">
        <f t="shared" si="21"/>
        <v>0</v>
      </c>
      <c r="O28" s="38">
        <f t="shared" si="22"/>
        <v>0</v>
      </c>
      <c r="P28" s="38">
        <f t="shared" si="23"/>
        <v>0</v>
      </c>
      <c r="Q28" s="38">
        <f t="shared" si="24"/>
        <v>0</v>
      </c>
      <c r="R28" s="38">
        <f t="shared" si="25"/>
        <v>0</v>
      </c>
      <c r="S28" s="38">
        <f t="shared" si="20"/>
        <v>0</v>
      </c>
      <c r="T28" s="38">
        <f t="shared" si="19"/>
        <v>0</v>
      </c>
    </row>
    <row r="29" spans="1:24" x14ac:dyDescent="0.3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31"/>
        <v>0</v>
      </c>
      <c r="K29" s="14">
        <f t="shared" si="32"/>
        <v>0</v>
      </c>
      <c r="L29" s="42">
        <f t="shared" si="27"/>
        <v>0</v>
      </c>
      <c r="M29" s="38">
        <f t="shared" si="28"/>
        <v>0</v>
      </c>
      <c r="N29" s="38">
        <f t="shared" si="21"/>
        <v>0</v>
      </c>
      <c r="O29" s="38">
        <f t="shared" si="22"/>
        <v>0</v>
      </c>
      <c r="P29" s="38">
        <f t="shared" si="23"/>
        <v>0</v>
      </c>
      <c r="Q29" s="38">
        <f t="shared" si="24"/>
        <v>0</v>
      </c>
      <c r="R29" s="38">
        <f t="shared" si="25"/>
        <v>0</v>
      </c>
      <c r="S29" s="38">
        <f t="shared" si="20"/>
        <v>0</v>
      </c>
      <c r="T29" s="38">
        <f t="shared" si="19"/>
        <v>0</v>
      </c>
    </row>
    <row r="30" spans="1:24" x14ac:dyDescent="0.3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31"/>
        <v>0</v>
      </c>
      <c r="K30" s="14">
        <f t="shared" si="32"/>
        <v>0</v>
      </c>
      <c r="L30" s="42">
        <f t="shared" si="27"/>
        <v>0</v>
      </c>
      <c r="M30" s="38">
        <f t="shared" si="28"/>
        <v>0</v>
      </c>
      <c r="N30" s="38">
        <f t="shared" si="21"/>
        <v>0</v>
      </c>
      <c r="O30" s="38">
        <f t="shared" si="22"/>
        <v>0</v>
      </c>
      <c r="P30" s="38">
        <f t="shared" si="23"/>
        <v>0</v>
      </c>
      <c r="Q30" s="38">
        <f t="shared" si="24"/>
        <v>0</v>
      </c>
      <c r="R30" s="38">
        <f t="shared" si="25"/>
        <v>0</v>
      </c>
      <c r="S30" s="38">
        <f t="shared" si="20"/>
        <v>0</v>
      </c>
      <c r="T30" s="38">
        <f t="shared" si="19"/>
        <v>0</v>
      </c>
    </row>
    <row r="31" spans="1:24" x14ac:dyDescent="0.3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31"/>
        <v>0</v>
      </c>
      <c r="K31" s="14">
        <f t="shared" si="32"/>
        <v>0</v>
      </c>
      <c r="L31" s="42">
        <f t="shared" si="27"/>
        <v>0</v>
      </c>
      <c r="M31" s="38">
        <f t="shared" si="28"/>
        <v>0</v>
      </c>
      <c r="N31" s="38">
        <f t="shared" si="21"/>
        <v>0</v>
      </c>
      <c r="O31" s="38">
        <f t="shared" si="22"/>
        <v>0</v>
      </c>
      <c r="P31" s="38">
        <f t="shared" si="23"/>
        <v>0</v>
      </c>
      <c r="Q31" s="38">
        <f t="shared" si="24"/>
        <v>0</v>
      </c>
      <c r="R31" s="38">
        <f t="shared" si="25"/>
        <v>0</v>
      </c>
      <c r="S31" s="38">
        <f t="shared" si="20"/>
        <v>0</v>
      </c>
      <c r="T31" s="38">
        <f t="shared" si="19"/>
        <v>0</v>
      </c>
    </row>
    <row r="32" spans="1:24" x14ac:dyDescent="0.3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31"/>
        <v>0</v>
      </c>
      <c r="K32" s="14">
        <f t="shared" si="32"/>
        <v>0</v>
      </c>
      <c r="L32" s="42">
        <f t="shared" si="27"/>
        <v>0</v>
      </c>
      <c r="M32" s="38">
        <f t="shared" si="28"/>
        <v>0</v>
      </c>
      <c r="N32" s="38">
        <f t="shared" si="21"/>
        <v>0</v>
      </c>
      <c r="O32" s="38">
        <f t="shared" si="22"/>
        <v>0</v>
      </c>
      <c r="P32" s="38">
        <f t="shared" si="23"/>
        <v>0</v>
      </c>
      <c r="Q32" s="38">
        <f t="shared" si="24"/>
        <v>0</v>
      </c>
      <c r="R32" s="38">
        <f t="shared" si="25"/>
        <v>0</v>
      </c>
      <c r="S32" s="38">
        <f t="shared" si="20"/>
        <v>0</v>
      </c>
      <c r="T32" s="38">
        <f t="shared" si="19"/>
        <v>0</v>
      </c>
    </row>
    <row r="33" spans="1:24" s="32" customFormat="1" x14ac:dyDescent="0.3">
      <c r="A33" s="33" t="s">
        <v>33</v>
      </c>
      <c r="B33" s="28"/>
      <c r="C33" s="35">
        <f>SUM(C18:C32)</f>
        <v>0</v>
      </c>
      <c r="D33" s="29"/>
      <c r="E33" s="29"/>
      <c r="F33" s="29"/>
      <c r="G33" s="29"/>
      <c r="H33" s="29"/>
      <c r="I33" s="29"/>
      <c r="J33" s="34">
        <f>SUM(J18:J32)</f>
        <v>0</v>
      </c>
      <c r="K33" s="34">
        <f>SUM(K18:K32)</f>
        <v>0</v>
      </c>
      <c r="L33" s="43"/>
      <c r="M33" s="35">
        <f t="shared" ref="M33:T33" si="33">SUM(M18:M32)</f>
        <v>0</v>
      </c>
      <c r="N33" s="35">
        <f t="shared" si="33"/>
        <v>0</v>
      </c>
      <c r="O33" s="35">
        <f t="shared" si="33"/>
        <v>0</v>
      </c>
      <c r="P33" s="35">
        <f t="shared" si="33"/>
        <v>0</v>
      </c>
      <c r="Q33" s="35">
        <f t="shared" si="33"/>
        <v>0</v>
      </c>
      <c r="R33" s="35">
        <f t="shared" si="33"/>
        <v>0</v>
      </c>
      <c r="S33" s="40">
        <f t="shared" si="33"/>
        <v>0</v>
      </c>
      <c r="T33" s="40">
        <f t="shared" si="33"/>
        <v>0</v>
      </c>
      <c r="U33" s="30">
        <v>280</v>
      </c>
      <c r="V33" s="31">
        <f>S33+U33</f>
        <v>280</v>
      </c>
      <c r="W33" s="31">
        <f>T33+U33</f>
        <v>280</v>
      </c>
      <c r="X33" s="31">
        <v>1225</v>
      </c>
    </row>
    <row r="34" spans="1:24" x14ac:dyDescent="0.3">
      <c r="A34" s="1">
        <v>3</v>
      </c>
      <c r="B34" s="21"/>
      <c r="C34" s="38"/>
      <c r="D34" s="6"/>
      <c r="E34" s="6"/>
      <c r="F34" s="5"/>
      <c r="G34" s="5"/>
      <c r="H34" s="6"/>
      <c r="I34" s="6"/>
      <c r="J34" s="13">
        <f t="shared" ref="J34:J48" si="34">(C34*F34)/100</f>
        <v>0</v>
      </c>
      <c r="K34" s="13">
        <f t="shared" ref="K34:K48" si="35">C34*G34/100</f>
        <v>0</v>
      </c>
      <c r="L34" s="42">
        <f t="shared" si="27"/>
        <v>0</v>
      </c>
      <c r="M34" s="38">
        <f t="shared" ref="M34:M48" si="36">C34*25*D34/100</f>
        <v>0</v>
      </c>
      <c r="N34" s="38">
        <f t="shared" si="15"/>
        <v>0</v>
      </c>
      <c r="O34" s="38">
        <f t="shared" si="16"/>
        <v>0</v>
      </c>
      <c r="P34" s="38">
        <f t="shared" si="17"/>
        <v>0</v>
      </c>
      <c r="Q34" s="38">
        <f t="shared" ref="Q34:Q48" si="37">C34*25*H34/100</f>
        <v>0</v>
      </c>
      <c r="R34" s="38">
        <f t="shared" si="18"/>
        <v>0</v>
      </c>
      <c r="S34" s="38">
        <f t="shared" si="20"/>
        <v>0</v>
      </c>
      <c r="T34" s="38">
        <f t="shared" si="19"/>
        <v>0</v>
      </c>
      <c r="U34" s="10"/>
    </row>
    <row r="35" spans="1:24" x14ac:dyDescent="0.3">
      <c r="A35" s="1">
        <v>3</v>
      </c>
      <c r="B35" s="21"/>
      <c r="C35" s="38"/>
      <c r="D35" s="6"/>
      <c r="E35" s="6"/>
      <c r="F35" s="5"/>
      <c r="G35" s="5"/>
      <c r="H35" s="6"/>
      <c r="I35" s="6"/>
      <c r="J35" s="13">
        <f t="shared" si="34"/>
        <v>0</v>
      </c>
      <c r="K35" s="13">
        <f t="shared" si="35"/>
        <v>0</v>
      </c>
      <c r="L35" s="42">
        <f t="shared" si="27"/>
        <v>0</v>
      </c>
      <c r="M35" s="38">
        <f t="shared" si="36"/>
        <v>0</v>
      </c>
      <c r="N35" s="38">
        <f t="shared" si="15"/>
        <v>0</v>
      </c>
      <c r="O35" s="38">
        <f t="shared" si="16"/>
        <v>0</v>
      </c>
      <c r="P35" s="38">
        <f t="shared" si="17"/>
        <v>0</v>
      </c>
      <c r="Q35" s="38">
        <f t="shared" si="37"/>
        <v>0</v>
      </c>
      <c r="R35" s="38">
        <f t="shared" si="18"/>
        <v>0</v>
      </c>
      <c r="S35" s="38">
        <f t="shared" si="20"/>
        <v>0</v>
      </c>
      <c r="T35" s="38">
        <f t="shared" si="19"/>
        <v>0</v>
      </c>
      <c r="U35" s="10"/>
    </row>
    <row r="36" spans="1:24" x14ac:dyDescent="0.3">
      <c r="A36" s="1">
        <v>3</v>
      </c>
      <c r="B36" s="21"/>
      <c r="C36" s="38"/>
      <c r="D36" s="6"/>
      <c r="E36" s="6"/>
      <c r="F36" s="5"/>
      <c r="G36" s="5"/>
      <c r="H36" s="6"/>
      <c r="I36" s="6"/>
      <c r="J36" s="13">
        <f t="shared" si="34"/>
        <v>0</v>
      </c>
      <c r="K36" s="13">
        <f t="shared" si="35"/>
        <v>0</v>
      </c>
      <c r="L36" s="42">
        <f t="shared" si="27"/>
        <v>0</v>
      </c>
      <c r="M36" s="38">
        <f t="shared" si="36"/>
        <v>0</v>
      </c>
      <c r="N36" s="38">
        <f t="shared" si="15"/>
        <v>0</v>
      </c>
      <c r="O36" s="38">
        <f t="shared" si="16"/>
        <v>0</v>
      </c>
      <c r="P36" s="38">
        <f t="shared" si="17"/>
        <v>0</v>
      </c>
      <c r="Q36" s="38">
        <f t="shared" si="37"/>
        <v>0</v>
      </c>
      <c r="R36" s="38">
        <f t="shared" si="18"/>
        <v>0</v>
      </c>
      <c r="S36" s="38">
        <f t="shared" si="20"/>
        <v>0</v>
      </c>
      <c r="T36" s="38">
        <f t="shared" si="19"/>
        <v>0</v>
      </c>
      <c r="U36" s="10"/>
    </row>
    <row r="37" spans="1:24" x14ac:dyDescent="0.3">
      <c r="A37" s="1">
        <v>3</v>
      </c>
      <c r="B37" s="21"/>
      <c r="C37" s="38"/>
      <c r="D37" s="6"/>
      <c r="E37" s="6"/>
      <c r="F37" s="5"/>
      <c r="G37" s="5"/>
      <c r="H37" s="6"/>
      <c r="I37" s="6"/>
      <c r="J37" s="13">
        <f t="shared" si="34"/>
        <v>0</v>
      </c>
      <c r="K37" s="13">
        <f t="shared" si="35"/>
        <v>0</v>
      </c>
      <c r="L37" s="42">
        <f t="shared" si="27"/>
        <v>0</v>
      </c>
      <c r="M37" s="38">
        <f t="shared" si="36"/>
        <v>0</v>
      </c>
      <c r="N37" s="38">
        <f t="shared" si="15"/>
        <v>0</v>
      </c>
      <c r="O37" s="38">
        <f t="shared" si="16"/>
        <v>0</v>
      </c>
      <c r="P37" s="38">
        <f t="shared" si="17"/>
        <v>0</v>
      </c>
      <c r="Q37" s="38">
        <f t="shared" si="37"/>
        <v>0</v>
      </c>
      <c r="R37" s="38">
        <f t="shared" si="18"/>
        <v>0</v>
      </c>
      <c r="S37" s="38">
        <f t="shared" si="20"/>
        <v>0</v>
      </c>
      <c r="T37" s="38">
        <f t="shared" si="19"/>
        <v>0</v>
      </c>
      <c r="U37" s="10"/>
    </row>
    <row r="38" spans="1:24" x14ac:dyDescent="0.3">
      <c r="A38" s="1">
        <v>3</v>
      </c>
      <c r="B38" s="21"/>
      <c r="C38" s="38"/>
      <c r="D38" s="6"/>
      <c r="E38" s="6"/>
      <c r="F38" s="5"/>
      <c r="G38" s="5"/>
      <c r="H38" s="6"/>
      <c r="I38" s="6"/>
      <c r="J38" s="13">
        <f t="shared" si="34"/>
        <v>0</v>
      </c>
      <c r="K38" s="13">
        <f t="shared" si="35"/>
        <v>0</v>
      </c>
      <c r="L38" s="42">
        <f t="shared" si="27"/>
        <v>0</v>
      </c>
      <c r="M38" s="38">
        <f t="shared" si="36"/>
        <v>0</v>
      </c>
      <c r="N38" s="38">
        <f t="shared" si="15"/>
        <v>0</v>
      </c>
      <c r="O38" s="38">
        <f t="shared" si="16"/>
        <v>0</v>
      </c>
      <c r="P38" s="38">
        <f t="shared" si="17"/>
        <v>0</v>
      </c>
      <c r="Q38" s="38">
        <f t="shared" si="37"/>
        <v>0</v>
      </c>
      <c r="R38" s="38">
        <f t="shared" si="18"/>
        <v>0</v>
      </c>
      <c r="S38" s="38">
        <f t="shared" si="20"/>
        <v>0</v>
      </c>
      <c r="T38" s="38">
        <f t="shared" si="19"/>
        <v>0</v>
      </c>
      <c r="U38" s="10"/>
    </row>
    <row r="39" spans="1:24" x14ac:dyDescent="0.3">
      <c r="A39" s="1">
        <v>3</v>
      </c>
      <c r="B39" s="22"/>
      <c r="C39" s="38"/>
      <c r="D39" s="6"/>
      <c r="E39" s="6"/>
      <c r="F39" s="5"/>
      <c r="G39" s="5"/>
      <c r="H39" s="6"/>
      <c r="I39" s="6"/>
      <c r="J39" s="13">
        <f t="shared" si="34"/>
        <v>0</v>
      </c>
      <c r="K39" s="13">
        <f t="shared" si="35"/>
        <v>0</v>
      </c>
      <c r="L39" s="42">
        <f t="shared" si="27"/>
        <v>0</v>
      </c>
      <c r="M39" s="38">
        <f t="shared" si="36"/>
        <v>0</v>
      </c>
      <c r="N39" s="38">
        <f t="shared" si="15"/>
        <v>0</v>
      </c>
      <c r="O39" s="38">
        <f t="shared" si="16"/>
        <v>0</v>
      </c>
      <c r="P39" s="38">
        <f t="shared" si="17"/>
        <v>0</v>
      </c>
      <c r="Q39" s="38">
        <f t="shared" si="37"/>
        <v>0</v>
      </c>
      <c r="R39" s="38">
        <f t="shared" si="18"/>
        <v>0</v>
      </c>
      <c r="S39" s="38">
        <f t="shared" si="20"/>
        <v>0</v>
      </c>
      <c r="T39" s="38">
        <f t="shared" si="19"/>
        <v>0</v>
      </c>
      <c r="U39" s="10"/>
    </row>
    <row r="40" spans="1:24" x14ac:dyDescent="0.3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34"/>
        <v>0</v>
      </c>
      <c r="K40" s="13">
        <f t="shared" si="35"/>
        <v>0</v>
      </c>
      <c r="L40" s="42">
        <f t="shared" si="27"/>
        <v>0</v>
      </c>
      <c r="M40" s="38">
        <f t="shared" si="36"/>
        <v>0</v>
      </c>
      <c r="N40" s="38">
        <f t="shared" si="15"/>
        <v>0</v>
      </c>
      <c r="O40" s="38">
        <f t="shared" si="16"/>
        <v>0</v>
      </c>
      <c r="P40" s="38">
        <f t="shared" si="17"/>
        <v>0</v>
      </c>
      <c r="Q40" s="38">
        <f t="shared" si="37"/>
        <v>0</v>
      </c>
      <c r="R40" s="38">
        <f t="shared" si="18"/>
        <v>0</v>
      </c>
      <c r="S40" s="38">
        <f t="shared" si="20"/>
        <v>0</v>
      </c>
      <c r="T40" s="38">
        <f t="shared" si="19"/>
        <v>0</v>
      </c>
      <c r="U40" s="10"/>
    </row>
    <row r="41" spans="1:24" x14ac:dyDescent="0.3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34"/>
        <v>0</v>
      </c>
      <c r="K41" s="13">
        <f t="shared" si="35"/>
        <v>0</v>
      </c>
      <c r="L41" s="42">
        <f t="shared" si="27"/>
        <v>0</v>
      </c>
      <c r="M41" s="38">
        <f t="shared" si="36"/>
        <v>0</v>
      </c>
      <c r="N41" s="38">
        <f t="shared" si="15"/>
        <v>0</v>
      </c>
      <c r="O41" s="38">
        <f t="shared" si="16"/>
        <v>0</v>
      </c>
      <c r="P41" s="38">
        <f t="shared" si="17"/>
        <v>0</v>
      </c>
      <c r="Q41" s="38">
        <f t="shared" si="37"/>
        <v>0</v>
      </c>
      <c r="R41" s="38">
        <f t="shared" si="18"/>
        <v>0</v>
      </c>
      <c r="S41" s="38">
        <f t="shared" si="20"/>
        <v>0</v>
      </c>
      <c r="T41" s="38">
        <f t="shared" si="19"/>
        <v>0</v>
      </c>
      <c r="U41" s="10"/>
    </row>
    <row r="42" spans="1:24" x14ac:dyDescent="0.3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34"/>
        <v>0</v>
      </c>
      <c r="K42" s="13">
        <f t="shared" si="35"/>
        <v>0</v>
      </c>
      <c r="L42" s="42">
        <f t="shared" si="27"/>
        <v>0</v>
      </c>
      <c r="M42" s="38">
        <f t="shared" si="36"/>
        <v>0</v>
      </c>
      <c r="N42" s="38">
        <f t="shared" si="15"/>
        <v>0</v>
      </c>
      <c r="O42" s="38">
        <f t="shared" si="16"/>
        <v>0</v>
      </c>
      <c r="P42" s="38">
        <f t="shared" si="17"/>
        <v>0</v>
      </c>
      <c r="Q42" s="38">
        <f t="shared" si="37"/>
        <v>0</v>
      </c>
      <c r="R42" s="38">
        <f t="shared" si="18"/>
        <v>0</v>
      </c>
      <c r="S42" s="38">
        <f t="shared" si="20"/>
        <v>0</v>
      </c>
      <c r="T42" s="38">
        <f t="shared" si="19"/>
        <v>0</v>
      </c>
      <c r="U42" s="10"/>
    </row>
    <row r="43" spans="1:24" x14ac:dyDescent="0.3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34"/>
        <v>0</v>
      </c>
      <c r="K43" s="13">
        <f t="shared" si="35"/>
        <v>0</v>
      </c>
      <c r="L43" s="42">
        <f t="shared" si="27"/>
        <v>0</v>
      </c>
      <c r="M43" s="38">
        <f t="shared" si="36"/>
        <v>0</v>
      </c>
      <c r="N43" s="38">
        <f t="shared" si="15"/>
        <v>0</v>
      </c>
      <c r="O43" s="38">
        <f t="shared" si="16"/>
        <v>0</v>
      </c>
      <c r="P43" s="38">
        <f t="shared" si="17"/>
        <v>0</v>
      </c>
      <c r="Q43" s="38">
        <f t="shared" si="37"/>
        <v>0</v>
      </c>
      <c r="R43" s="38">
        <f t="shared" si="18"/>
        <v>0</v>
      </c>
      <c r="S43" s="38">
        <f t="shared" si="20"/>
        <v>0</v>
      </c>
      <c r="T43" s="38">
        <f t="shared" si="19"/>
        <v>0</v>
      </c>
      <c r="U43" s="10"/>
    </row>
    <row r="44" spans="1:24" x14ac:dyDescent="0.3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34"/>
        <v>0</v>
      </c>
      <c r="K44" s="13">
        <f t="shared" si="35"/>
        <v>0</v>
      </c>
      <c r="L44" s="42">
        <f t="shared" si="27"/>
        <v>0</v>
      </c>
      <c r="M44" s="38">
        <f t="shared" si="36"/>
        <v>0</v>
      </c>
      <c r="N44" s="38">
        <f t="shared" si="15"/>
        <v>0</v>
      </c>
      <c r="O44" s="38">
        <f t="shared" si="16"/>
        <v>0</v>
      </c>
      <c r="P44" s="38">
        <f t="shared" si="17"/>
        <v>0</v>
      </c>
      <c r="Q44" s="38">
        <f t="shared" si="37"/>
        <v>0</v>
      </c>
      <c r="R44" s="38">
        <f t="shared" si="18"/>
        <v>0</v>
      </c>
      <c r="S44" s="38">
        <f t="shared" si="20"/>
        <v>0</v>
      </c>
      <c r="T44" s="38">
        <f t="shared" si="19"/>
        <v>0</v>
      </c>
      <c r="U44" s="10"/>
    </row>
    <row r="45" spans="1:24" x14ac:dyDescent="0.3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34"/>
        <v>0</v>
      </c>
      <c r="K45" s="13">
        <f t="shared" si="35"/>
        <v>0</v>
      </c>
      <c r="L45" s="42">
        <f t="shared" si="27"/>
        <v>0</v>
      </c>
      <c r="M45" s="38">
        <f t="shared" si="36"/>
        <v>0</v>
      </c>
      <c r="N45" s="38">
        <f t="shared" si="15"/>
        <v>0</v>
      </c>
      <c r="O45" s="38">
        <f t="shared" si="16"/>
        <v>0</v>
      </c>
      <c r="P45" s="38">
        <f t="shared" si="17"/>
        <v>0</v>
      </c>
      <c r="Q45" s="38">
        <f t="shared" si="37"/>
        <v>0</v>
      </c>
      <c r="R45" s="38">
        <f t="shared" si="18"/>
        <v>0</v>
      </c>
      <c r="S45" s="38">
        <f t="shared" si="20"/>
        <v>0</v>
      </c>
      <c r="T45" s="38">
        <f t="shared" si="19"/>
        <v>0</v>
      </c>
      <c r="U45" s="10"/>
    </row>
    <row r="46" spans="1:24" x14ac:dyDescent="0.3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34"/>
        <v>0</v>
      </c>
      <c r="K46" s="13">
        <f t="shared" si="35"/>
        <v>0</v>
      </c>
      <c r="L46" s="42">
        <f t="shared" si="27"/>
        <v>0</v>
      </c>
      <c r="M46" s="38">
        <f t="shared" si="36"/>
        <v>0</v>
      </c>
      <c r="N46" s="38">
        <f t="shared" si="15"/>
        <v>0</v>
      </c>
      <c r="O46" s="38">
        <f t="shared" si="16"/>
        <v>0</v>
      </c>
      <c r="P46" s="38">
        <f t="shared" si="17"/>
        <v>0</v>
      </c>
      <c r="Q46" s="38">
        <f t="shared" si="37"/>
        <v>0</v>
      </c>
      <c r="R46" s="38">
        <f t="shared" si="18"/>
        <v>0</v>
      </c>
      <c r="S46" s="38">
        <f t="shared" si="20"/>
        <v>0</v>
      </c>
      <c r="T46" s="38">
        <f t="shared" si="19"/>
        <v>0</v>
      </c>
      <c r="U46" s="10"/>
    </row>
    <row r="47" spans="1:24" x14ac:dyDescent="0.3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34"/>
        <v>0</v>
      </c>
      <c r="K47" s="13">
        <f t="shared" si="35"/>
        <v>0</v>
      </c>
      <c r="L47" s="42">
        <f t="shared" si="27"/>
        <v>0</v>
      </c>
      <c r="M47" s="38">
        <f t="shared" si="36"/>
        <v>0</v>
      </c>
      <c r="N47" s="38">
        <f t="shared" si="15"/>
        <v>0</v>
      </c>
      <c r="O47" s="38">
        <f t="shared" si="16"/>
        <v>0</v>
      </c>
      <c r="P47" s="38">
        <f t="shared" si="17"/>
        <v>0</v>
      </c>
      <c r="Q47" s="38">
        <f t="shared" si="37"/>
        <v>0</v>
      </c>
      <c r="R47" s="38">
        <f t="shared" si="18"/>
        <v>0</v>
      </c>
      <c r="S47" s="38">
        <f t="shared" si="20"/>
        <v>0</v>
      </c>
      <c r="T47" s="38">
        <f t="shared" si="19"/>
        <v>0</v>
      </c>
      <c r="U47" s="10"/>
    </row>
    <row r="48" spans="1:24" x14ac:dyDescent="0.3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34"/>
        <v>0</v>
      </c>
      <c r="K48" s="13">
        <f t="shared" si="35"/>
        <v>0</v>
      </c>
      <c r="L48" s="42">
        <f t="shared" si="27"/>
        <v>0</v>
      </c>
      <c r="M48" s="38">
        <f t="shared" si="36"/>
        <v>0</v>
      </c>
      <c r="N48" s="38">
        <f t="shared" si="15"/>
        <v>0</v>
      </c>
      <c r="O48" s="38">
        <f t="shared" si="16"/>
        <v>0</v>
      </c>
      <c r="P48" s="38">
        <f t="shared" si="17"/>
        <v>0</v>
      </c>
      <c r="Q48" s="38">
        <f t="shared" si="37"/>
        <v>0</v>
      </c>
      <c r="R48" s="38">
        <f t="shared" si="18"/>
        <v>0</v>
      </c>
      <c r="S48" s="38">
        <f t="shared" si="20"/>
        <v>0</v>
      </c>
      <c r="T48" s="38">
        <f t="shared" si="19"/>
        <v>0</v>
      </c>
      <c r="U48" s="10"/>
    </row>
    <row r="49" spans="1:24" s="32" customFormat="1" x14ac:dyDescent="0.3">
      <c r="A49" s="36" t="s">
        <v>33</v>
      </c>
      <c r="B49" s="28"/>
      <c r="C49" s="35">
        <f>SUM(C34:C48)</f>
        <v>0</v>
      </c>
      <c r="D49" s="29"/>
      <c r="E49" s="29"/>
      <c r="F49" s="29"/>
      <c r="G49" s="29"/>
      <c r="H49" s="29"/>
      <c r="I49" s="29"/>
      <c r="J49" s="35">
        <f>SUM(J39:J48)</f>
        <v>0</v>
      </c>
      <c r="K49" s="35">
        <f>SUM(K39:K48)</f>
        <v>0</v>
      </c>
      <c r="L49" s="43"/>
      <c r="M49" s="35">
        <f t="shared" ref="M49:T49" si="38">SUM(M34:M48)</f>
        <v>0</v>
      </c>
      <c r="N49" s="35">
        <f t="shared" si="38"/>
        <v>0</v>
      </c>
      <c r="O49" s="35">
        <f t="shared" si="38"/>
        <v>0</v>
      </c>
      <c r="P49" s="35">
        <f t="shared" si="38"/>
        <v>0</v>
      </c>
      <c r="Q49" s="35">
        <f t="shared" si="38"/>
        <v>0</v>
      </c>
      <c r="R49" s="35">
        <f t="shared" si="38"/>
        <v>0</v>
      </c>
      <c r="S49" s="40">
        <f t="shared" si="38"/>
        <v>0</v>
      </c>
      <c r="T49" s="40">
        <f t="shared" si="38"/>
        <v>0</v>
      </c>
      <c r="U49" s="31">
        <v>256</v>
      </c>
      <c r="V49" s="31">
        <f>S49+U49</f>
        <v>256</v>
      </c>
      <c r="W49" s="31">
        <f>T49+U49</f>
        <v>256</v>
      </c>
      <c r="X49" s="31">
        <v>1120</v>
      </c>
    </row>
    <row r="50" spans="1:24" x14ac:dyDescent="0.3">
      <c r="A50" s="26" t="s">
        <v>18</v>
      </c>
      <c r="B50" s="20"/>
      <c r="C50" s="38"/>
      <c r="D50" s="6"/>
      <c r="E50" s="6"/>
      <c r="F50" s="5"/>
      <c r="G50" s="5"/>
      <c r="H50" s="6"/>
      <c r="I50" s="6"/>
      <c r="J50" s="14"/>
      <c r="K50" s="14"/>
      <c r="L50" s="42"/>
      <c r="M50" s="38"/>
      <c r="N50" s="38"/>
      <c r="O50" s="38"/>
      <c r="P50" s="38"/>
      <c r="Q50" s="38"/>
      <c r="R50" s="38"/>
      <c r="S50" s="41"/>
      <c r="T50" s="41"/>
      <c r="U50" s="19"/>
      <c r="V50" s="19"/>
      <c r="W50" s="19"/>
      <c r="X50" s="19"/>
    </row>
    <row r="51" spans="1:24" x14ac:dyDescent="0.3">
      <c r="A51" s="37"/>
      <c r="B51" s="22"/>
      <c r="C51" s="38"/>
      <c r="D51" s="6"/>
      <c r="E51" s="6"/>
      <c r="F51" s="5"/>
      <c r="G51" s="5"/>
      <c r="H51" s="6"/>
      <c r="I51" s="6"/>
      <c r="J51" s="14">
        <f t="shared" ref="J51:J59" si="39">(C51*F51)/100</f>
        <v>0</v>
      </c>
      <c r="K51" s="14">
        <f>C51*G51/100</f>
        <v>0</v>
      </c>
      <c r="L51" s="42">
        <f t="shared" si="27"/>
        <v>0</v>
      </c>
      <c r="M51" s="38">
        <f t="shared" ref="M51" si="40">C51*25*D51/100</f>
        <v>0</v>
      </c>
      <c r="N51" s="38">
        <f t="shared" ref="N51" si="41">C51*25*E51/100</f>
        <v>0</v>
      </c>
      <c r="O51" s="38">
        <f t="shared" ref="O51" si="42">C51*25*F51/100</f>
        <v>0</v>
      </c>
      <c r="P51" s="38">
        <f t="shared" ref="P51" si="43">C51*25*G51/100</f>
        <v>0</v>
      </c>
      <c r="Q51" s="38">
        <f t="shared" ref="Q51" si="44">C51*25*H51/100</f>
        <v>0</v>
      </c>
      <c r="R51" s="38">
        <f t="shared" ref="R51" si="45">C51*25*I51/100</f>
        <v>0</v>
      </c>
      <c r="S51" s="38">
        <f t="shared" ref="S51:S59" si="46">M51+O51</f>
        <v>0</v>
      </c>
      <c r="T51" s="38">
        <f t="shared" ref="T51:T59" si="47">N51+P51</f>
        <v>0</v>
      </c>
    </row>
    <row r="52" spans="1:24" x14ac:dyDescent="0.3">
      <c r="A52" s="37"/>
      <c r="B52" s="20"/>
      <c r="C52" s="38"/>
      <c r="D52" s="6"/>
      <c r="E52" s="6"/>
      <c r="F52" s="5"/>
      <c r="G52" s="5"/>
      <c r="H52" s="6"/>
      <c r="I52" s="6"/>
      <c r="J52" s="14">
        <f t="shared" si="39"/>
        <v>0</v>
      </c>
      <c r="K52" s="14">
        <f t="shared" ref="K52:K59" si="48">C52*G52/100</f>
        <v>0</v>
      </c>
      <c r="L52" s="42">
        <f t="shared" si="27"/>
        <v>0</v>
      </c>
      <c r="M52" s="38">
        <f t="shared" ref="M52:M59" si="49">C52*25*D52/100</f>
        <v>0</v>
      </c>
      <c r="N52" s="38">
        <f t="shared" ref="N52:N59" si="50">C52*25*E52/100</f>
        <v>0</v>
      </c>
      <c r="O52" s="38">
        <f t="shared" ref="O52:O58" si="51">C52*25*F52/100</f>
        <v>0</v>
      </c>
      <c r="P52" s="38">
        <f t="shared" ref="P52:P58" si="52">C52*25*G52/100</f>
        <v>0</v>
      </c>
      <c r="Q52" s="38">
        <f t="shared" ref="Q52:Q58" si="53">C52*25*H52/100</f>
        <v>0</v>
      </c>
      <c r="R52" s="38">
        <f t="shared" ref="R52:R58" si="54">C52*25*I52/100</f>
        <v>0</v>
      </c>
      <c r="S52" s="38">
        <f t="shared" si="46"/>
        <v>0</v>
      </c>
      <c r="T52" s="38">
        <f t="shared" si="47"/>
        <v>0</v>
      </c>
    </row>
    <row r="53" spans="1:24" x14ac:dyDescent="0.3">
      <c r="A53" s="37"/>
      <c r="B53" s="20"/>
      <c r="C53" s="38"/>
      <c r="D53" s="6"/>
      <c r="E53" s="6"/>
      <c r="F53" s="5"/>
      <c r="G53" s="5"/>
      <c r="H53" s="6"/>
      <c r="I53" s="6"/>
      <c r="J53" s="14">
        <f t="shared" si="39"/>
        <v>0</v>
      </c>
      <c r="K53" s="14">
        <f t="shared" si="48"/>
        <v>0</v>
      </c>
      <c r="L53" s="42">
        <f t="shared" si="27"/>
        <v>0</v>
      </c>
      <c r="M53" s="38">
        <f t="shared" si="49"/>
        <v>0</v>
      </c>
      <c r="N53" s="38">
        <f t="shared" si="50"/>
        <v>0</v>
      </c>
      <c r="O53" s="38">
        <f t="shared" si="51"/>
        <v>0</v>
      </c>
      <c r="P53" s="38">
        <f t="shared" si="52"/>
        <v>0</v>
      </c>
      <c r="Q53" s="38">
        <f t="shared" si="53"/>
        <v>0</v>
      </c>
      <c r="R53" s="38">
        <f t="shared" si="54"/>
        <v>0</v>
      </c>
      <c r="S53" s="38">
        <f t="shared" si="46"/>
        <v>0</v>
      </c>
      <c r="T53" s="38">
        <f t="shared" si="47"/>
        <v>0</v>
      </c>
    </row>
    <row r="54" spans="1:24" x14ac:dyDescent="0.3">
      <c r="A54" s="37"/>
      <c r="B54" s="20"/>
      <c r="C54" s="38"/>
      <c r="D54" s="6"/>
      <c r="E54" s="6"/>
      <c r="F54" s="5"/>
      <c r="G54" s="5"/>
      <c r="H54" s="6"/>
      <c r="I54" s="6"/>
      <c r="J54" s="14">
        <f t="shared" si="39"/>
        <v>0</v>
      </c>
      <c r="K54" s="14">
        <f t="shared" si="48"/>
        <v>0</v>
      </c>
      <c r="L54" s="42">
        <f t="shared" si="27"/>
        <v>0</v>
      </c>
      <c r="M54" s="38">
        <f t="shared" si="49"/>
        <v>0</v>
      </c>
      <c r="N54" s="38">
        <f t="shared" si="50"/>
        <v>0</v>
      </c>
      <c r="O54" s="38">
        <f t="shared" si="51"/>
        <v>0</v>
      </c>
      <c r="P54" s="38">
        <f t="shared" si="52"/>
        <v>0</v>
      </c>
      <c r="Q54" s="38">
        <f t="shared" si="53"/>
        <v>0</v>
      </c>
      <c r="R54" s="38">
        <f t="shared" si="54"/>
        <v>0</v>
      </c>
      <c r="S54" s="38">
        <f t="shared" si="46"/>
        <v>0</v>
      </c>
      <c r="T54" s="38">
        <f t="shared" si="47"/>
        <v>0</v>
      </c>
    </row>
    <row r="55" spans="1:24" x14ac:dyDescent="0.3">
      <c r="A55" s="37"/>
      <c r="B55" s="20"/>
      <c r="C55" s="38"/>
      <c r="D55" s="6"/>
      <c r="E55" s="6"/>
      <c r="F55" s="5"/>
      <c r="G55" s="5"/>
      <c r="H55" s="6"/>
      <c r="I55" s="6"/>
      <c r="J55" s="14">
        <f t="shared" si="39"/>
        <v>0</v>
      </c>
      <c r="K55" s="14">
        <f t="shared" si="48"/>
        <v>0</v>
      </c>
      <c r="L55" s="42">
        <f t="shared" si="27"/>
        <v>0</v>
      </c>
      <c r="M55" s="38">
        <f t="shared" si="49"/>
        <v>0</v>
      </c>
      <c r="N55" s="38">
        <f t="shared" si="50"/>
        <v>0</v>
      </c>
      <c r="O55" s="38">
        <f t="shared" si="51"/>
        <v>0</v>
      </c>
      <c r="P55" s="38">
        <f t="shared" si="52"/>
        <v>0</v>
      </c>
      <c r="Q55" s="38">
        <f t="shared" si="53"/>
        <v>0</v>
      </c>
      <c r="R55" s="38">
        <f t="shared" si="54"/>
        <v>0</v>
      </c>
      <c r="S55" s="38">
        <f t="shared" si="46"/>
        <v>0</v>
      </c>
      <c r="T55" s="38">
        <f t="shared" si="47"/>
        <v>0</v>
      </c>
    </row>
    <row r="56" spans="1:24" x14ac:dyDescent="0.3">
      <c r="A56" s="37"/>
      <c r="B56" s="20"/>
      <c r="C56" s="38"/>
      <c r="D56" s="6"/>
      <c r="E56" s="6"/>
      <c r="F56" s="5"/>
      <c r="G56" s="5"/>
      <c r="H56" s="6"/>
      <c r="I56" s="6"/>
      <c r="J56" s="14">
        <f t="shared" si="39"/>
        <v>0</v>
      </c>
      <c r="K56" s="14">
        <f t="shared" si="48"/>
        <v>0</v>
      </c>
      <c r="L56" s="42">
        <f t="shared" si="27"/>
        <v>0</v>
      </c>
      <c r="M56" s="38">
        <f t="shared" si="49"/>
        <v>0</v>
      </c>
      <c r="N56" s="38">
        <f t="shared" si="50"/>
        <v>0</v>
      </c>
      <c r="O56" s="38">
        <f t="shared" si="51"/>
        <v>0</v>
      </c>
      <c r="P56" s="38">
        <f t="shared" si="52"/>
        <v>0</v>
      </c>
      <c r="Q56" s="38">
        <f t="shared" si="53"/>
        <v>0</v>
      </c>
      <c r="R56" s="38">
        <f t="shared" si="54"/>
        <v>0</v>
      </c>
      <c r="S56" s="38">
        <f t="shared" si="46"/>
        <v>0</v>
      </c>
      <c r="T56" s="38">
        <f t="shared" si="47"/>
        <v>0</v>
      </c>
    </row>
    <row r="57" spans="1:24" x14ac:dyDescent="0.3">
      <c r="A57" s="37"/>
      <c r="B57" s="20"/>
      <c r="C57" s="38"/>
      <c r="D57" s="6"/>
      <c r="E57" s="6"/>
      <c r="F57" s="5"/>
      <c r="G57" s="5"/>
      <c r="H57" s="6"/>
      <c r="I57" s="6"/>
      <c r="J57" s="14">
        <f t="shared" si="39"/>
        <v>0</v>
      </c>
      <c r="K57" s="14">
        <f t="shared" si="48"/>
        <v>0</v>
      </c>
      <c r="L57" s="42">
        <f t="shared" si="27"/>
        <v>0</v>
      </c>
      <c r="M57" s="38">
        <f t="shared" si="49"/>
        <v>0</v>
      </c>
      <c r="N57" s="38">
        <f t="shared" si="50"/>
        <v>0</v>
      </c>
      <c r="O57" s="38">
        <f t="shared" si="51"/>
        <v>0</v>
      </c>
      <c r="P57" s="38">
        <f t="shared" si="52"/>
        <v>0</v>
      </c>
      <c r="Q57" s="38">
        <f t="shared" si="53"/>
        <v>0</v>
      </c>
      <c r="R57" s="38">
        <f t="shared" si="54"/>
        <v>0</v>
      </c>
      <c r="S57" s="38">
        <f t="shared" si="46"/>
        <v>0</v>
      </c>
      <c r="T57" s="38">
        <f t="shared" si="47"/>
        <v>0</v>
      </c>
    </row>
    <row r="58" spans="1:24" x14ac:dyDescent="0.25">
      <c r="A58" s="3"/>
      <c r="B58" s="15"/>
      <c r="C58" s="38"/>
      <c r="D58" s="6"/>
      <c r="E58" s="6"/>
      <c r="F58" s="5"/>
      <c r="G58" s="5"/>
      <c r="H58" s="6"/>
      <c r="I58" s="6"/>
      <c r="J58" s="14">
        <f t="shared" si="39"/>
        <v>0</v>
      </c>
      <c r="K58" s="14">
        <f t="shared" si="48"/>
        <v>0</v>
      </c>
      <c r="L58" s="42">
        <f t="shared" si="27"/>
        <v>0</v>
      </c>
      <c r="M58" s="38">
        <f t="shared" si="49"/>
        <v>0</v>
      </c>
      <c r="N58" s="38">
        <f t="shared" si="50"/>
        <v>0</v>
      </c>
      <c r="O58" s="38">
        <f t="shared" si="51"/>
        <v>0</v>
      </c>
      <c r="P58" s="38">
        <f t="shared" si="52"/>
        <v>0</v>
      </c>
      <c r="Q58" s="38">
        <f t="shared" si="53"/>
        <v>0</v>
      </c>
      <c r="R58" s="38">
        <f t="shared" si="54"/>
        <v>0</v>
      </c>
      <c r="S58" s="38">
        <f t="shared" si="46"/>
        <v>0</v>
      </c>
      <c r="T58" s="38">
        <f t="shared" si="47"/>
        <v>0</v>
      </c>
    </row>
    <row r="59" spans="1:24" x14ac:dyDescent="0.3">
      <c r="A59" s="3"/>
      <c r="B59" s="22"/>
      <c r="C59" s="38"/>
      <c r="D59" s="6"/>
      <c r="E59" s="6"/>
      <c r="F59" s="5"/>
      <c r="G59" s="5"/>
      <c r="H59" s="6"/>
      <c r="I59" s="6"/>
      <c r="J59" s="14">
        <f t="shared" si="39"/>
        <v>0</v>
      </c>
      <c r="K59" s="14">
        <f t="shared" si="48"/>
        <v>0</v>
      </c>
      <c r="L59" s="42">
        <f t="shared" si="27"/>
        <v>0</v>
      </c>
      <c r="M59" s="38">
        <f t="shared" si="49"/>
        <v>0</v>
      </c>
      <c r="N59" s="38">
        <f t="shared" si="50"/>
        <v>0</v>
      </c>
      <c r="O59" s="38">
        <f t="shared" ref="O59" si="55">C59*25*F59/100</f>
        <v>0</v>
      </c>
      <c r="P59" s="38">
        <f t="shared" ref="P59" si="56">C59*25*G59/100</f>
        <v>0</v>
      </c>
      <c r="Q59" s="38">
        <f t="shared" ref="Q59" si="57">C59*25*H59/100</f>
        <v>0</v>
      </c>
      <c r="R59" s="38">
        <f t="shared" ref="R59" si="58">C59*25*I59/100</f>
        <v>0</v>
      </c>
      <c r="S59" s="38">
        <f t="shared" si="46"/>
        <v>0</v>
      </c>
      <c r="T59" s="38">
        <f t="shared" si="47"/>
        <v>0</v>
      </c>
    </row>
    <row r="60" spans="1:24" ht="27.6" x14ac:dyDescent="0.3">
      <c r="A60" s="26" t="s">
        <v>32</v>
      </c>
      <c r="B60" s="20"/>
      <c r="C60" s="38"/>
      <c r="D60" s="6"/>
      <c r="E60" s="6"/>
      <c r="F60" s="5"/>
      <c r="G60" s="5"/>
      <c r="H60" s="6"/>
      <c r="I60" s="6"/>
      <c r="J60" s="14"/>
      <c r="K60" s="14"/>
      <c r="L60" s="42"/>
      <c r="M60" s="42"/>
      <c r="N60" s="42"/>
      <c r="O60" s="42"/>
      <c r="P60" s="42"/>
      <c r="Q60" s="42"/>
      <c r="R60" s="42"/>
      <c r="S60" s="42"/>
      <c r="T60" s="42"/>
    </row>
    <row r="61" spans="1:24" s="9" customFormat="1" ht="22.05" customHeight="1" x14ac:dyDescent="0.3">
      <c r="A61" s="85" t="s">
        <v>16</v>
      </c>
      <c r="B61" s="23" t="s">
        <v>17</v>
      </c>
      <c r="C61" s="39"/>
      <c r="D61" s="2"/>
      <c r="E61" s="2"/>
      <c r="F61" s="7"/>
      <c r="G61" s="7"/>
      <c r="H61" s="2"/>
      <c r="I61" s="2"/>
      <c r="J61" s="16"/>
      <c r="K61" s="16"/>
      <c r="L61" s="44"/>
      <c r="M61" s="44"/>
      <c r="N61" s="44"/>
      <c r="O61" s="44"/>
      <c r="P61" s="44"/>
      <c r="Q61" s="44"/>
      <c r="R61" s="44"/>
      <c r="S61" s="44"/>
      <c r="T61" s="44"/>
    </row>
    <row r="62" spans="1:24" s="12" customFormat="1" x14ac:dyDescent="0.3">
      <c r="A62" s="86"/>
      <c r="B62" s="24" t="s">
        <v>3</v>
      </c>
      <c r="C62" s="39"/>
      <c r="D62" s="2"/>
      <c r="E62" s="2"/>
      <c r="F62" s="7"/>
      <c r="G62" s="7"/>
      <c r="H62" s="2"/>
      <c r="I62" s="2"/>
      <c r="J62" s="16"/>
      <c r="K62" s="16"/>
      <c r="L62" s="44"/>
      <c r="M62" s="44"/>
      <c r="N62" s="44"/>
      <c r="O62" s="44"/>
      <c r="P62" s="44"/>
      <c r="Q62" s="44"/>
      <c r="R62" s="44"/>
      <c r="S62" s="44"/>
      <c r="T62" s="44"/>
    </row>
    <row r="63" spans="1:24" s="12" customFormat="1" ht="22.35" customHeight="1" x14ac:dyDescent="0.3">
      <c r="A63" s="86"/>
      <c r="B63" s="24" t="s">
        <v>19</v>
      </c>
      <c r="C63" s="39"/>
      <c r="D63" s="2"/>
      <c r="E63" s="2"/>
      <c r="F63" s="7"/>
      <c r="G63" s="7"/>
      <c r="H63" s="2"/>
      <c r="I63" s="2"/>
      <c r="J63" s="16"/>
      <c r="K63" s="16"/>
      <c r="L63" s="44"/>
      <c r="M63" s="44"/>
      <c r="N63" s="44"/>
      <c r="O63" s="44"/>
      <c r="P63" s="44"/>
      <c r="Q63" s="44"/>
      <c r="R63" s="44"/>
      <c r="S63" s="44"/>
      <c r="T63" s="44"/>
    </row>
    <row r="64" spans="1:24" s="12" customFormat="1" ht="22.35" customHeight="1" x14ac:dyDescent="0.3">
      <c r="A64" s="87"/>
      <c r="B64" s="24" t="s">
        <v>16</v>
      </c>
      <c r="C64" s="39"/>
      <c r="D64" s="2"/>
      <c r="E64" s="2"/>
      <c r="F64" s="7"/>
      <c r="G64" s="7"/>
      <c r="H64" s="2"/>
      <c r="I64" s="2"/>
      <c r="J64" s="16"/>
      <c r="K64" s="16"/>
      <c r="L64" s="44"/>
      <c r="M64" s="44"/>
      <c r="N64" s="44"/>
      <c r="O64" s="44"/>
      <c r="P64" s="44"/>
      <c r="Q64" s="44"/>
      <c r="R64" s="44"/>
      <c r="S64" s="44"/>
      <c r="T64" s="44"/>
    </row>
    <row r="66" ht="19.8" customHeight="1" x14ac:dyDescent="0.3"/>
  </sheetData>
  <mergeCells count="7">
    <mergeCell ref="A61:A64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48"/>
  <sheetViews>
    <sheetView tabSelected="1" workbookViewId="0">
      <selection activeCell="B17" sqref="B17"/>
    </sheetView>
  </sheetViews>
  <sheetFormatPr defaultColWidth="9.21875" defaultRowHeight="13.8" x14ac:dyDescent="0.3"/>
  <cols>
    <col min="1" max="1" width="11.6640625" style="8" customWidth="1"/>
    <col min="2" max="2" width="33.6640625" style="25" customWidth="1"/>
    <col min="3" max="3" width="6.44140625" style="8" customWidth="1"/>
    <col min="4" max="9" width="5.6640625" style="8" customWidth="1"/>
    <col min="10" max="10" width="7.109375" style="8" customWidth="1"/>
    <col min="11" max="11" width="7.21875" style="8" customWidth="1"/>
    <col min="12" max="12" width="8.88671875" style="8" customWidth="1"/>
    <col min="13" max="13" width="7.88671875" style="8" customWidth="1"/>
    <col min="14" max="14" width="7.6640625" style="8" customWidth="1"/>
    <col min="15" max="15" width="7.21875" style="8" customWidth="1"/>
    <col min="16" max="16" width="7.6640625" style="8" customWidth="1"/>
    <col min="17" max="17" width="6.44140625" style="8" customWidth="1"/>
    <col min="18" max="18" width="7.44140625" style="8" customWidth="1"/>
    <col min="19" max="19" width="8.88671875" style="8" customWidth="1"/>
    <col min="20" max="20" width="9.21875" style="8"/>
    <col min="21" max="21" width="7.44140625" style="11" customWidth="1"/>
    <col min="22" max="16384" width="9.21875" style="11"/>
  </cols>
  <sheetData>
    <row r="1" spans="1:24" s="9" customFormat="1" ht="55.2" x14ac:dyDescent="0.3">
      <c r="A1" s="3" t="s">
        <v>21</v>
      </c>
      <c r="B1" s="3" t="s">
        <v>2</v>
      </c>
      <c r="C1" s="1" t="s">
        <v>0</v>
      </c>
      <c r="D1" s="88" t="s">
        <v>22</v>
      </c>
      <c r="E1" s="88"/>
      <c r="F1" s="89" t="s">
        <v>23</v>
      </c>
      <c r="G1" s="90"/>
      <c r="H1" s="88" t="s">
        <v>24</v>
      </c>
      <c r="I1" s="91"/>
      <c r="J1" s="18" t="s">
        <v>34</v>
      </c>
      <c r="K1" s="18" t="s">
        <v>35</v>
      </c>
      <c r="L1" s="3" t="s">
        <v>1</v>
      </c>
      <c r="M1" s="83" t="s">
        <v>25</v>
      </c>
      <c r="N1" s="83"/>
      <c r="O1" s="83" t="s">
        <v>26</v>
      </c>
      <c r="P1" s="84"/>
      <c r="Q1" s="83" t="s">
        <v>27</v>
      </c>
      <c r="R1" s="84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3.05" customHeight="1" x14ac:dyDescent="0.3">
      <c r="A2" s="3">
        <v>1</v>
      </c>
      <c r="B2" s="53" t="str">
        <f>[1]Izračun!B2</f>
        <v>Zaštita na radu i zaštita okoliša u hidrometeorologiji</v>
      </c>
      <c r="C2" s="96">
        <f>[1]Izračun!C2</f>
        <v>2</v>
      </c>
      <c r="D2" s="97">
        <f>[1]Izračun!D2</f>
        <v>40</v>
      </c>
      <c r="E2" s="97">
        <f>[1]Izračun!E2</f>
        <v>50</v>
      </c>
      <c r="F2" s="98">
        <f>[1]Izračun!F2</f>
        <v>40</v>
      </c>
      <c r="G2" s="98">
        <f>[1]Izračun!G2</f>
        <v>50</v>
      </c>
      <c r="H2" s="97">
        <f>[1]Izračun!H2</f>
        <v>10</v>
      </c>
      <c r="I2" s="97">
        <f>[1]Izračun!I2</f>
        <v>30</v>
      </c>
      <c r="J2" s="54">
        <f>C2*F2/100</f>
        <v>0.8</v>
      </c>
      <c r="K2" s="54">
        <f>C2*G2/100</f>
        <v>1</v>
      </c>
      <c r="L2" s="55">
        <f>C2*25</f>
        <v>50</v>
      </c>
      <c r="M2" s="56">
        <f>C2*25*D2/100</f>
        <v>20</v>
      </c>
      <c r="N2" s="56">
        <f>C2*25*E2/100</f>
        <v>25</v>
      </c>
      <c r="O2" s="56">
        <f>C2*25*F2/100</f>
        <v>20</v>
      </c>
      <c r="P2" s="56">
        <f>C2*25*G2/100</f>
        <v>25</v>
      </c>
      <c r="Q2" s="56">
        <f>C2*25*H2/100</f>
        <v>5</v>
      </c>
      <c r="R2" s="56">
        <f>C2*25*I2/100</f>
        <v>15</v>
      </c>
      <c r="S2" s="56">
        <f>M2+O2</f>
        <v>40</v>
      </c>
      <c r="T2" s="56">
        <f>N2+P2</f>
        <v>50</v>
      </c>
      <c r="U2" s="46"/>
      <c r="V2" s="46"/>
      <c r="W2" s="46"/>
      <c r="X2" s="46"/>
    </row>
    <row r="3" spans="1:24" ht="27.6" customHeight="1" x14ac:dyDescent="0.3">
      <c r="A3" s="3">
        <v>1</v>
      </c>
      <c r="B3" s="20" t="str">
        <f>[1]Izračun!B3</f>
        <v>Primjena IKT u hidrometeorološkim poslovima</v>
      </c>
      <c r="C3" s="99">
        <f>[1]Izračun!C3</f>
        <v>3</v>
      </c>
      <c r="D3" s="100">
        <f>[1]Izračun!D3</f>
        <v>40</v>
      </c>
      <c r="E3" s="100">
        <f>[1]Izračun!E3</f>
        <v>50</v>
      </c>
      <c r="F3" s="101">
        <f>[1]Izračun!F3</f>
        <v>40</v>
      </c>
      <c r="G3" s="101">
        <f>[1]Izračun!G3</f>
        <v>50</v>
      </c>
      <c r="H3" s="100">
        <f>[1]Izračun!H3</f>
        <v>10</v>
      </c>
      <c r="I3" s="100">
        <f>[1]Izračun!I3</f>
        <v>30</v>
      </c>
      <c r="J3" s="14">
        <f t="shared" ref="J3:J8" si="0">C3*F3/100</f>
        <v>1.2</v>
      </c>
      <c r="K3" s="14">
        <f t="shared" ref="K3:K8" si="1">C3*G3/100</f>
        <v>1.5</v>
      </c>
      <c r="L3" s="42">
        <f t="shared" ref="L3:L8" si="2">C3*25</f>
        <v>75</v>
      </c>
      <c r="M3" s="38">
        <f t="shared" ref="M3:M8" si="3">C3*25*D3/100</f>
        <v>30</v>
      </c>
      <c r="N3" s="38">
        <f t="shared" ref="N3:N30" si="4">C3*25*E3/100</f>
        <v>37.5</v>
      </c>
      <c r="O3" s="38">
        <f t="shared" ref="O3:O30" si="5">C3*25*F3/100</f>
        <v>30</v>
      </c>
      <c r="P3" s="38">
        <f t="shared" ref="P3:P30" si="6">C3*25*G3/100</f>
        <v>37.5</v>
      </c>
      <c r="Q3" s="38">
        <f t="shared" ref="Q3:Q18" si="7">C3*25*H3/100</f>
        <v>7.5</v>
      </c>
      <c r="R3" s="38">
        <f t="shared" ref="R3:R30" si="8">C3*25*I3/100</f>
        <v>22.5</v>
      </c>
      <c r="S3" s="38">
        <f t="shared" ref="S3:T10" si="9">M3+O3</f>
        <v>60</v>
      </c>
      <c r="T3" s="38">
        <f t="shared" si="9"/>
        <v>75</v>
      </c>
      <c r="U3" s="46"/>
      <c r="V3" s="46"/>
      <c r="W3" s="46"/>
      <c r="X3" s="46"/>
    </row>
    <row r="4" spans="1:24" ht="30" customHeight="1" x14ac:dyDescent="0.3">
      <c r="A4" s="3">
        <v>1</v>
      </c>
      <c r="B4" s="20" t="s">
        <v>46</v>
      </c>
      <c r="C4" s="99">
        <v>9</v>
      </c>
      <c r="D4" s="100">
        <f>[1]Izračun!D4</f>
        <v>20</v>
      </c>
      <c r="E4" s="100">
        <f>[1]Izračun!E4</f>
        <v>30</v>
      </c>
      <c r="F4" s="101">
        <f>[1]Izračun!F4</f>
        <v>40</v>
      </c>
      <c r="G4" s="101">
        <f>[1]Izračun!G4</f>
        <v>60</v>
      </c>
      <c r="H4" s="100">
        <f>[1]Izračun!H4</f>
        <v>10</v>
      </c>
      <c r="I4" s="100">
        <f>[1]Izračun!I4</f>
        <v>30</v>
      </c>
      <c r="J4" s="14">
        <f t="shared" si="0"/>
        <v>3.6</v>
      </c>
      <c r="K4" s="14">
        <f t="shared" si="1"/>
        <v>5.4</v>
      </c>
      <c r="L4" s="42">
        <f t="shared" si="2"/>
        <v>225</v>
      </c>
      <c r="M4" s="38">
        <f t="shared" si="3"/>
        <v>45</v>
      </c>
      <c r="N4" s="38">
        <f t="shared" si="4"/>
        <v>67.5</v>
      </c>
      <c r="O4" s="38">
        <f t="shared" si="5"/>
        <v>90</v>
      </c>
      <c r="P4" s="38">
        <f t="shared" si="6"/>
        <v>135</v>
      </c>
      <c r="Q4" s="38">
        <f t="shared" si="7"/>
        <v>22.5</v>
      </c>
      <c r="R4" s="38">
        <f t="shared" si="8"/>
        <v>67.5</v>
      </c>
      <c r="S4" s="38">
        <f t="shared" si="9"/>
        <v>135</v>
      </c>
      <c r="T4" s="38">
        <f t="shared" si="9"/>
        <v>202.5</v>
      </c>
      <c r="U4" s="46"/>
      <c r="V4" s="46"/>
      <c r="W4" s="46"/>
      <c r="X4" s="46"/>
    </row>
    <row r="5" spans="1:24" ht="15" customHeight="1" x14ac:dyDescent="0.3">
      <c r="A5" s="3">
        <v>1</v>
      </c>
      <c r="B5" s="20" t="s">
        <v>45</v>
      </c>
      <c r="C5" s="99">
        <f>[1]Izračun!C5</f>
        <v>7</v>
      </c>
      <c r="D5" s="100">
        <f>[1]Izračun!D5</f>
        <v>20</v>
      </c>
      <c r="E5" s="100">
        <f>[1]Izračun!E5</f>
        <v>30</v>
      </c>
      <c r="F5" s="101">
        <f>[1]Izračun!F5</f>
        <v>40</v>
      </c>
      <c r="G5" s="101">
        <f>[1]Izračun!G5</f>
        <v>60</v>
      </c>
      <c r="H5" s="100">
        <f>[1]Izračun!H5</f>
        <v>10</v>
      </c>
      <c r="I5" s="100">
        <f>[1]Izračun!I5</f>
        <v>30</v>
      </c>
      <c r="J5" s="14">
        <f t="shared" si="0"/>
        <v>2.8</v>
      </c>
      <c r="K5" s="14">
        <f t="shared" si="1"/>
        <v>4.2</v>
      </c>
      <c r="L5" s="42">
        <f t="shared" si="2"/>
        <v>175</v>
      </c>
      <c r="M5" s="38">
        <f t="shared" si="3"/>
        <v>35</v>
      </c>
      <c r="N5" s="38">
        <f t="shared" si="4"/>
        <v>52.5</v>
      </c>
      <c r="O5" s="38">
        <f t="shared" si="5"/>
        <v>70</v>
      </c>
      <c r="P5" s="38">
        <f t="shared" si="6"/>
        <v>105</v>
      </c>
      <c r="Q5" s="38">
        <f t="shared" si="7"/>
        <v>17.5</v>
      </c>
      <c r="R5" s="38">
        <f t="shared" si="8"/>
        <v>52.5</v>
      </c>
      <c r="S5" s="38">
        <f t="shared" si="9"/>
        <v>105</v>
      </c>
      <c r="T5" s="38">
        <f t="shared" si="9"/>
        <v>157.5</v>
      </c>
      <c r="U5" s="46"/>
      <c r="V5" s="46"/>
      <c r="W5" s="46"/>
      <c r="X5" s="46"/>
    </row>
    <row r="6" spans="1:24" ht="13.05" customHeight="1" x14ac:dyDescent="0.3">
      <c r="A6" s="3">
        <v>1</v>
      </c>
      <c r="B6" s="20" t="str">
        <f>[1]Izračun!B6</f>
        <v>Uvod u meteorologiju</v>
      </c>
      <c r="C6" s="99">
        <f>[1]Izračun!C6</f>
        <v>7</v>
      </c>
      <c r="D6" s="100">
        <f>[1]Izračun!D6</f>
        <v>40</v>
      </c>
      <c r="E6" s="100">
        <f>[1]Izračun!E6</f>
        <v>50</v>
      </c>
      <c r="F6" s="101">
        <f>[1]Izračun!F6</f>
        <v>30</v>
      </c>
      <c r="G6" s="101">
        <f>[1]Izračun!G6</f>
        <v>40</v>
      </c>
      <c r="H6" s="100">
        <f>[1]Izračun!H6</f>
        <v>10</v>
      </c>
      <c r="I6" s="100">
        <f>[1]Izračun!I6</f>
        <v>30</v>
      </c>
      <c r="J6" s="14">
        <f t="shared" si="0"/>
        <v>2.1</v>
      </c>
      <c r="K6" s="14">
        <f t="shared" si="1"/>
        <v>2.8</v>
      </c>
      <c r="L6" s="42">
        <f t="shared" si="2"/>
        <v>175</v>
      </c>
      <c r="M6" s="38">
        <f t="shared" si="3"/>
        <v>70</v>
      </c>
      <c r="N6" s="38">
        <f t="shared" si="4"/>
        <v>87.5</v>
      </c>
      <c r="O6" s="38">
        <f t="shared" si="5"/>
        <v>52.5</v>
      </c>
      <c r="P6" s="38">
        <f t="shared" si="6"/>
        <v>70</v>
      </c>
      <c r="Q6" s="38">
        <f t="shared" si="7"/>
        <v>17.5</v>
      </c>
      <c r="R6" s="38">
        <f t="shared" si="8"/>
        <v>52.5</v>
      </c>
      <c r="S6" s="38">
        <f t="shared" si="9"/>
        <v>122.5</v>
      </c>
      <c r="T6" s="38">
        <f t="shared" si="9"/>
        <v>157.5</v>
      </c>
      <c r="U6" s="46"/>
      <c r="V6" s="46"/>
      <c r="W6" s="46"/>
      <c r="X6" s="46"/>
    </row>
    <row r="7" spans="1:24" x14ac:dyDescent="0.3">
      <c r="A7" s="3">
        <v>1</v>
      </c>
      <c r="B7" s="20" t="str">
        <f>[1]Izračun!B7</f>
        <v>Osnove hidrologije</v>
      </c>
      <c r="C7" s="99">
        <v>3</v>
      </c>
      <c r="D7" s="100">
        <f>[1]Izračun!D7</f>
        <v>40</v>
      </c>
      <c r="E7" s="100">
        <f>[1]Izračun!E7</f>
        <v>50</v>
      </c>
      <c r="F7" s="101">
        <f>[1]Izračun!F7</f>
        <v>30</v>
      </c>
      <c r="G7" s="101">
        <f>[1]Izračun!G7</f>
        <v>40</v>
      </c>
      <c r="H7" s="100">
        <f>[1]Izračun!H7</f>
        <v>10</v>
      </c>
      <c r="I7" s="100">
        <f>[1]Izračun!I7</f>
        <v>30</v>
      </c>
      <c r="J7" s="14">
        <f t="shared" si="0"/>
        <v>0.9</v>
      </c>
      <c r="K7" s="14">
        <f t="shared" si="1"/>
        <v>1.2</v>
      </c>
      <c r="L7" s="42">
        <f t="shared" si="2"/>
        <v>75</v>
      </c>
      <c r="M7" s="38">
        <f t="shared" si="3"/>
        <v>30</v>
      </c>
      <c r="N7" s="38">
        <f t="shared" si="4"/>
        <v>37.5</v>
      </c>
      <c r="O7" s="38">
        <f t="shared" si="5"/>
        <v>22.5</v>
      </c>
      <c r="P7" s="38">
        <f t="shared" si="6"/>
        <v>30</v>
      </c>
      <c r="Q7" s="38">
        <f t="shared" si="7"/>
        <v>7.5</v>
      </c>
      <c r="R7" s="38">
        <f t="shared" si="8"/>
        <v>22.5</v>
      </c>
      <c r="S7" s="38">
        <f t="shared" si="9"/>
        <v>52.5</v>
      </c>
      <c r="T7" s="38">
        <f t="shared" si="9"/>
        <v>67.5</v>
      </c>
      <c r="U7" s="46"/>
      <c r="V7" s="46"/>
      <c r="W7" s="46"/>
      <c r="X7" s="46"/>
    </row>
    <row r="8" spans="1:24" x14ac:dyDescent="0.3">
      <c r="A8" s="3">
        <v>1</v>
      </c>
      <c r="B8" s="20" t="str">
        <f>[1]Izračun!B8</f>
        <v>Osnove mehanike materijalne točke</v>
      </c>
      <c r="C8" s="99">
        <f>[1]Izračun!C8</f>
        <v>4</v>
      </c>
      <c r="D8" s="100">
        <f>[1]Izračun!D8</f>
        <v>35</v>
      </c>
      <c r="E8" s="100">
        <f>[1]Izračun!E8</f>
        <v>50</v>
      </c>
      <c r="F8" s="101">
        <f>[1]Izračun!F8</f>
        <v>20</v>
      </c>
      <c r="G8" s="101">
        <f>[1]Izračun!G8</f>
        <v>30</v>
      </c>
      <c r="H8" s="100">
        <f>[1]Izračun!H8</f>
        <v>25</v>
      </c>
      <c r="I8" s="100">
        <f>[1]Izračun!I8</f>
        <v>40</v>
      </c>
      <c r="J8" s="14">
        <f t="shared" si="0"/>
        <v>0.8</v>
      </c>
      <c r="K8" s="14">
        <f t="shared" si="1"/>
        <v>1.2</v>
      </c>
      <c r="L8" s="42">
        <f t="shared" si="2"/>
        <v>100</v>
      </c>
      <c r="M8" s="38">
        <f t="shared" si="3"/>
        <v>35</v>
      </c>
      <c r="N8" s="38">
        <f t="shared" si="4"/>
        <v>50</v>
      </c>
      <c r="O8" s="38">
        <f t="shared" si="5"/>
        <v>20</v>
      </c>
      <c r="P8" s="38">
        <f t="shared" si="6"/>
        <v>30</v>
      </c>
      <c r="Q8" s="38">
        <f t="shared" si="7"/>
        <v>25</v>
      </c>
      <c r="R8" s="38">
        <f t="shared" si="8"/>
        <v>40</v>
      </c>
      <c r="S8" s="38">
        <f t="shared" si="9"/>
        <v>55</v>
      </c>
      <c r="T8" s="38">
        <f t="shared" si="9"/>
        <v>80</v>
      </c>
      <c r="U8" s="46"/>
      <c r="V8" s="46"/>
      <c r="W8" s="46"/>
      <c r="X8" s="46"/>
    </row>
    <row r="9" spans="1:24" s="32" customFormat="1" x14ac:dyDescent="0.3">
      <c r="A9" s="27" t="s">
        <v>33</v>
      </c>
      <c r="B9" s="28"/>
      <c r="C9" s="102">
        <f>SUM(C2:C8)</f>
        <v>35</v>
      </c>
      <c r="D9" s="103"/>
      <c r="E9" s="103"/>
      <c r="F9" s="103"/>
      <c r="G9" s="103"/>
      <c r="H9" s="103"/>
      <c r="I9" s="103"/>
      <c r="J9" s="104">
        <f>SUM(J2:J8)</f>
        <v>12.2</v>
      </c>
      <c r="K9" s="104">
        <f>SUM(K2:K8)</f>
        <v>17.3</v>
      </c>
      <c r="L9" s="105"/>
      <c r="M9" s="104">
        <f>SUM(M2:M8)</f>
        <v>265</v>
      </c>
      <c r="N9" s="104">
        <f>SUM(N2:N8)</f>
        <v>357.5</v>
      </c>
      <c r="O9" s="104">
        <f>SUM(O2:O8)</f>
        <v>305</v>
      </c>
      <c r="P9" s="104">
        <f>SUM(P2:P8)</f>
        <v>432.5</v>
      </c>
      <c r="Q9" s="104">
        <f>SUM(Q2:Q8)</f>
        <v>102.5</v>
      </c>
      <c r="R9" s="104">
        <f>SUM(R2:R8)</f>
        <v>272.5</v>
      </c>
      <c r="S9" s="40">
        <f>SUM(S2:S8)</f>
        <v>570</v>
      </c>
      <c r="T9" s="40">
        <f>SUM(T2:T8)</f>
        <v>790</v>
      </c>
      <c r="U9" s="47">
        <v>490</v>
      </c>
      <c r="V9" s="45">
        <f>U9+S9</f>
        <v>1060</v>
      </c>
      <c r="W9" s="45">
        <f>T9+U9</f>
        <v>1280</v>
      </c>
      <c r="X9" s="45">
        <v>1225</v>
      </c>
    </row>
    <row r="10" spans="1:24" x14ac:dyDescent="0.3">
      <c r="A10" s="82">
        <v>2</v>
      </c>
      <c r="B10" s="21" t="str">
        <f>[1]Izračun!B9</f>
        <v>Meteorološki ključevi i podaci</v>
      </c>
      <c r="C10" s="99">
        <f>[1]Izračun!C9</f>
        <v>5</v>
      </c>
      <c r="D10" s="100">
        <f>[1]Izračun!D9</f>
        <v>40</v>
      </c>
      <c r="E10" s="100">
        <f>[1]Izračun!E9</f>
        <v>50</v>
      </c>
      <c r="F10" s="101">
        <f>[1]Izračun!F9</f>
        <v>30</v>
      </c>
      <c r="G10" s="101">
        <f>[1]Izračun!G9</f>
        <v>40</v>
      </c>
      <c r="H10" s="100">
        <f>[1]Izračun!H9</f>
        <v>10</v>
      </c>
      <c r="I10" s="100">
        <f>[1]Izračun!I9</f>
        <v>30</v>
      </c>
      <c r="J10" s="14">
        <f>(C10*F10)/100</f>
        <v>1.5</v>
      </c>
      <c r="K10" s="14">
        <f>C10*G10/100</f>
        <v>2</v>
      </c>
      <c r="L10" s="42">
        <f t="shared" ref="L10:L30" si="10">C10*25</f>
        <v>125</v>
      </c>
      <c r="M10" s="38">
        <f t="shared" ref="M10:M18" si="11">C10*25*D10/100</f>
        <v>50</v>
      </c>
      <c r="N10" s="38">
        <f t="shared" si="4"/>
        <v>62.5</v>
      </c>
      <c r="O10" s="38">
        <f t="shared" si="5"/>
        <v>37.5</v>
      </c>
      <c r="P10" s="38">
        <f t="shared" si="6"/>
        <v>50</v>
      </c>
      <c r="Q10" s="38">
        <f t="shared" si="7"/>
        <v>12.5</v>
      </c>
      <c r="R10" s="38">
        <f t="shared" si="8"/>
        <v>37.5</v>
      </c>
      <c r="S10" s="38">
        <f t="shared" si="9"/>
        <v>87.5</v>
      </c>
      <c r="T10" s="38">
        <f t="shared" si="9"/>
        <v>112.5</v>
      </c>
      <c r="U10" s="46"/>
      <c r="V10" s="46"/>
      <c r="W10" s="46"/>
      <c r="X10" s="46"/>
    </row>
    <row r="11" spans="1:24" x14ac:dyDescent="0.3">
      <c r="A11" s="82">
        <v>2</v>
      </c>
      <c r="B11" s="21" t="str">
        <f>[1]Izračun!B10</f>
        <v>Hidrologija</v>
      </c>
      <c r="C11" s="99">
        <f>[1]Izračun!C10</f>
        <v>4</v>
      </c>
      <c r="D11" s="100">
        <f>[1]Izračun!D10</f>
        <v>40</v>
      </c>
      <c r="E11" s="100">
        <f>[1]Izračun!E10</f>
        <v>50</v>
      </c>
      <c r="F11" s="101">
        <f>[1]Izračun!F10</f>
        <v>30</v>
      </c>
      <c r="G11" s="101">
        <f>[1]Izračun!G10</f>
        <v>40</v>
      </c>
      <c r="H11" s="100">
        <f>[1]Izračun!H10</f>
        <v>10</v>
      </c>
      <c r="I11" s="100">
        <f>[1]Izračun!I10</f>
        <v>30</v>
      </c>
      <c r="J11" s="14">
        <f t="shared" ref="J11:J18" si="12">(C11*F11)/100</f>
        <v>1.2</v>
      </c>
      <c r="K11" s="14">
        <f t="shared" ref="K11:K18" si="13">C11*G11/100</f>
        <v>1.6</v>
      </c>
      <c r="L11" s="42">
        <f t="shared" si="10"/>
        <v>100</v>
      </c>
      <c r="M11" s="38">
        <f t="shared" si="11"/>
        <v>40</v>
      </c>
      <c r="N11" s="38">
        <f t="shared" si="4"/>
        <v>50</v>
      </c>
      <c r="O11" s="38">
        <f t="shared" si="5"/>
        <v>30</v>
      </c>
      <c r="P11" s="38">
        <f t="shared" si="6"/>
        <v>40</v>
      </c>
      <c r="Q11" s="38">
        <f t="shared" si="7"/>
        <v>10</v>
      </c>
      <c r="R11" s="38">
        <f t="shared" si="8"/>
        <v>30</v>
      </c>
      <c r="S11" s="38">
        <f t="shared" ref="S11:T30" si="14">M11+O11</f>
        <v>70</v>
      </c>
      <c r="T11" s="38">
        <f t="shared" si="14"/>
        <v>90</v>
      </c>
    </row>
    <row r="12" spans="1:24" x14ac:dyDescent="0.3">
      <c r="A12" s="82">
        <v>2</v>
      </c>
      <c r="B12" s="21" t="str">
        <f>[1]Izračun!B11</f>
        <v>Termodinamika atmosfere</v>
      </c>
      <c r="C12" s="99">
        <f>[1]Izračun!C11</f>
        <v>3</v>
      </c>
      <c r="D12" s="100">
        <f>[1]Izračun!D11</f>
        <v>40</v>
      </c>
      <c r="E12" s="100">
        <f>[1]Izračun!E11</f>
        <v>50</v>
      </c>
      <c r="F12" s="101">
        <f>[1]Izračun!F11</f>
        <v>30</v>
      </c>
      <c r="G12" s="101">
        <f>[1]Izračun!G11</f>
        <v>40</v>
      </c>
      <c r="H12" s="100">
        <f>[1]Izračun!H11</f>
        <v>10</v>
      </c>
      <c r="I12" s="100">
        <f>[1]Izračun!I11</f>
        <v>30</v>
      </c>
      <c r="J12" s="14">
        <f t="shared" si="12"/>
        <v>0.9</v>
      </c>
      <c r="K12" s="14">
        <f t="shared" si="13"/>
        <v>1.2</v>
      </c>
      <c r="L12" s="42">
        <f t="shared" si="10"/>
        <v>75</v>
      </c>
      <c r="M12" s="38">
        <f t="shared" si="11"/>
        <v>30</v>
      </c>
      <c r="N12" s="38">
        <f t="shared" si="4"/>
        <v>37.5</v>
      </c>
      <c r="O12" s="38">
        <f t="shared" si="5"/>
        <v>22.5</v>
      </c>
      <c r="P12" s="38">
        <f t="shared" si="6"/>
        <v>30</v>
      </c>
      <c r="Q12" s="38">
        <f t="shared" si="7"/>
        <v>7.5</v>
      </c>
      <c r="R12" s="38">
        <f t="shared" si="8"/>
        <v>22.5</v>
      </c>
      <c r="S12" s="38">
        <f t="shared" si="14"/>
        <v>52.5</v>
      </c>
      <c r="T12" s="38">
        <f t="shared" si="14"/>
        <v>67.5</v>
      </c>
    </row>
    <row r="13" spans="1:24" x14ac:dyDescent="0.3">
      <c r="A13" s="82">
        <v>2</v>
      </c>
      <c r="B13" s="21" t="str">
        <f>[1]Izračun!B12</f>
        <v>Osnove mehanike fluida</v>
      </c>
      <c r="C13" s="99">
        <f>[1]Izračun!C12</f>
        <v>1</v>
      </c>
      <c r="D13" s="100">
        <f>[1]Izračun!D12</f>
        <v>35</v>
      </c>
      <c r="E13" s="100">
        <f>[1]Izračun!E12</f>
        <v>50</v>
      </c>
      <c r="F13" s="101">
        <f>[1]Izračun!F12</f>
        <v>20</v>
      </c>
      <c r="G13" s="101">
        <f>[1]Izračun!G12</f>
        <v>30</v>
      </c>
      <c r="H13" s="100">
        <f>[1]Izračun!H12</f>
        <v>25</v>
      </c>
      <c r="I13" s="100">
        <f>[1]Izračun!I12</f>
        <v>40</v>
      </c>
      <c r="J13" s="14">
        <f t="shared" si="12"/>
        <v>0.2</v>
      </c>
      <c r="K13" s="14">
        <f t="shared" si="13"/>
        <v>0.3</v>
      </c>
      <c r="L13" s="42">
        <f t="shared" si="10"/>
        <v>25</v>
      </c>
      <c r="M13" s="38">
        <f t="shared" si="11"/>
        <v>8.75</v>
      </c>
      <c r="N13" s="38">
        <f t="shared" si="4"/>
        <v>12.5</v>
      </c>
      <c r="O13" s="38">
        <f t="shared" si="5"/>
        <v>5</v>
      </c>
      <c r="P13" s="38">
        <f t="shared" si="6"/>
        <v>7.5</v>
      </c>
      <c r="Q13" s="38">
        <f t="shared" si="7"/>
        <v>6.25</v>
      </c>
      <c r="R13" s="38">
        <f t="shared" si="8"/>
        <v>10</v>
      </c>
      <c r="S13" s="38">
        <f t="shared" si="14"/>
        <v>13.75</v>
      </c>
      <c r="T13" s="38">
        <f t="shared" si="14"/>
        <v>20</v>
      </c>
    </row>
    <row r="14" spans="1:24" x14ac:dyDescent="0.3">
      <c r="A14" s="82">
        <v>2</v>
      </c>
      <c r="B14" s="21" t="str">
        <f>[1]Izračun!B13</f>
        <v>Osnove termodinamike</v>
      </c>
      <c r="C14" s="99">
        <f>[1]Izračun!C13</f>
        <v>2</v>
      </c>
      <c r="D14" s="100">
        <f>[1]Izračun!D13</f>
        <v>35</v>
      </c>
      <c r="E14" s="100">
        <f>[1]Izračun!E13</f>
        <v>50</v>
      </c>
      <c r="F14" s="101">
        <f>[1]Izračun!F13</f>
        <v>20</v>
      </c>
      <c r="G14" s="101">
        <f>[1]Izračun!G13</f>
        <v>30</v>
      </c>
      <c r="H14" s="100">
        <f>[1]Izračun!H13</f>
        <v>25</v>
      </c>
      <c r="I14" s="100">
        <f>[1]Izračun!I13</f>
        <v>40</v>
      </c>
      <c r="J14" s="14">
        <f t="shared" si="12"/>
        <v>0.4</v>
      </c>
      <c r="K14" s="14">
        <f t="shared" si="13"/>
        <v>0.6</v>
      </c>
      <c r="L14" s="42">
        <f t="shared" si="10"/>
        <v>50</v>
      </c>
      <c r="M14" s="38">
        <f t="shared" si="11"/>
        <v>17.5</v>
      </c>
      <c r="N14" s="38">
        <f t="shared" si="4"/>
        <v>25</v>
      </c>
      <c r="O14" s="38">
        <f t="shared" si="5"/>
        <v>10</v>
      </c>
      <c r="P14" s="38">
        <f t="shared" si="6"/>
        <v>15</v>
      </c>
      <c r="Q14" s="38">
        <f t="shared" si="7"/>
        <v>12.5</v>
      </c>
      <c r="R14" s="38">
        <f t="shared" si="8"/>
        <v>20</v>
      </c>
      <c r="S14" s="38">
        <f t="shared" si="14"/>
        <v>27.5</v>
      </c>
      <c r="T14" s="38">
        <f t="shared" si="14"/>
        <v>40</v>
      </c>
    </row>
    <row r="15" spans="1:24" ht="13.8" customHeight="1" x14ac:dyDescent="0.3">
      <c r="A15" s="82">
        <v>2</v>
      </c>
      <c r="B15" s="21" t="s">
        <v>48</v>
      </c>
      <c r="C15" s="99">
        <f>[1]Izračun!C14</f>
        <v>4</v>
      </c>
      <c r="D15" s="100">
        <f>[1]Izračun!D14</f>
        <v>30</v>
      </c>
      <c r="E15" s="100">
        <f>[1]Izračun!E14</f>
        <v>40</v>
      </c>
      <c r="F15" s="101">
        <f>[1]Izračun!F14</f>
        <v>40</v>
      </c>
      <c r="G15" s="101">
        <f>[1]Izračun!G14</f>
        <v>50</v>
      </c>
      <c r="H15" s="100">
        <f>[1]Izračun!H14</f>
        <v>10</v>
      </c>
      <c r="I15" s="100">
        <v>30</v>
      </c>
      <c r="J15" s="14">
        <f t="shared" si="12"/>
        <v>1.6</v>
      </c>
      <c r="K15" s="14">
        <f t="shared" si="13"/>
        <v>2</v>
      </c>
      <c r="L15" s="42">
        <f t="shared" si="10"/>
        <v>100</v>
      </c>
      <c r="M15" s="38">
        <f t="shared" si="11"/>
        <v>30</v>
      </c>
      <c r="N15" s="38">
        <f t="shared" si="4"/>
        <v>40</v>
      </c>
      <c r="O15" s="38">
        <f t="shared" si="5"/>
        <v>40</v>
      </c>
      <c r="P15" s="38">
        <f t="shared" si="6"/>
        <v>50</v>
      </c>
      <c r="Q15" s="38">
        <f t="shared" si="7"/>
        <v>10</v>
      </c>
      <c r="R15" s="38">
        <f t="shared" si="8"/>
        <v>30</v>
      </c>
      <c r="S15" s="38">
        <f t="shared" si="14"/>
        <v>70</v>
      </c>
      <c r="T15" s="38">
        <f t="shared" si="14"/>
        <v>90</v>
      </c>
    </row>
    <row r="16" spans="1:24" x14ac:dyDescent="0.3">
      <c r="A16" s="82">
        <v>2</v>
      </c>
      <c r="B16" s="21" t="str">
        <f>[1]Izračun!B15</f>
        <v>Geofizika i oceanografija</v>
      </c>
      <c r="C16" s="99">
        <f>[1]Izračun!C15</f>
        <v>5</v>
      </c>
      <c r="D16" s="100">
        <f>[1]Izračun!D15</f>
        <v>40</v>
      </c>
      <c r="E16" s="100">
        <f>[1]Izračun!E15</f>
        <v>50</v>
      </c>
      <c r="F16" s="101">
        <f>[1]Izračun!F15</f>
        <v>30</v>
      </c>
      <c r="G16" s="101">
        <f>[1]Izračun!G15</f>
        <v>40</v>
      </c>
      <c r="H16" s="100">
        <f>[1]Izračun!H15</f>
        <v>10</v>
      </c>
      <c r="I16" s="100">
        <f>[1]Izračun!I15</f>
        <v>30</v>
      </c>
      <c r="J16" s="14">
        <f t="shared" si="12"/>
        <v>1.5</v>
      </c>
      <c r="K16" s="14">
        <f t="shared" si="13"/>
        <v>2</v>
      </c>
      <c r="L16" s="42">
        <f t="shared" si="10"/>
        <v>125</v>
      </c>
      <c r="M16" s="38">
        <f t="shared" si="11"/>
        <v>50</v>
      </c>
      <c r="N16" s="38">
        <f t="shared" si="4"/>
        <v>62.5</v>
      </c>
      <c r="O16" s="38">
        <f t="shared" si="5"/>
        <v>37.5</v>
      </c>
      <c r="P16" s="38">
        <f t="shared" si="6"/>
        <v>50</v>
      </c>
      <c r="Q16" s="38">
        <f t="shared" si="7"/>
        <v>12.5</v>
      </c>
      <c r="R16" s="38">
        <f t="shared" si="8"/>
        <v>37.5</v>
      </c>
      <c r="S16" s="38">
        <f t="shared" si="14"/>
        <v>87.5</v>
      </c>
      <c r="T16" s="38">
        <f t="shared" si="14"/>
        <v>112.5</v>
      </c>
    </row>
    <row r="17" spans="1:24" ht="25.8" customHeight="1" x14ac:dyDescent="0.3">
      <c r="A17" s="82">
        <v>2</v>
      </c>
      <c r="B17" s="21" t="s">
        <v>47</v>
      </c>
      <c r="C17" s="99">
        <f>[1]Izračun!C16</f>
        <v>9</v>
      </c>
      <c r="D17" s="100">
        <f>[1]Izračun!D16</f>
        <v>20</v>
      </c>
      <c r="E17" s="100">
        <f>[1]Izračun!E16</f>
        <v>30</v>
      </c>
      <c r="F17" s="101">
        <f>[1]Izračun!F16</f>
        <v>40</v>
      </c>
      <c r="G17" s="101">
        <f>[1]Izračun!G16</f>
        <v>60</v>
      </c>
      <c r="H17" s="100">
        <f>[1]Izračun!H16</f>
        <v>10</v>
      </c>
      <c r="I17" s="100">
        <v>30</v>
      </c>
      <c r="J17" s="14">
        <f t="shared" si="12"/>
        <v>3.6</v>
      </c>
      <c r="K17" s="14">
        <f t="shared" si="13"/>
        <v>5.4</v>
      </c>
      <c r="L17" s="42">
        <f t="shared" si="10"/>
        <v>225</v>
      </c>
      <c r="M17" s="38">
        <f t="shared" si="11"/>
        <v>45</v>
      </c>
      <c r="N17" s="38">
        <f t="shared" si="4"/>
        <v>67.5</v>
      </c>
      <c r="O17" s="38">
        <f t="shared" si="5"/>
        <v>90</v>
      </c>
      <c r="P17" s="38">
        <f t="shared" si="6"/>
        <v>135</v>
      </c>
      <c r="Q17" s="38">
        <f t="shared" si="7"/>
        <v>22.5</v>
      </c>
      <c r="R17" s="38">
        <f t="shared" si="8"/>
        <v>67.5</v>
      </c>
      <c r="S17" s="38">
        <f t="shared" si="14"/>
        <v>135</v>
      </c>
      <c r="T17" s="38">
        <f t="shared" si="14"/>
        <v>202.5</v>
      </c>
    </row>
    <row r="18" spans="1:24" x14ac:dyDescent="0.3">
      <c r="A18" s="1">
        <v>2</v>
      </c>
      <c r="B18" s="22" t="s">
        <v>43</v>
      </c>
      <c r="C18" s="99">
        <v>2</v>
      </c>
      <c r="D18" s="100">
        <v>30</v>
      </c>
      <c r="E18" s="100">
        <v>40</v>
      </c>
      <c r="F18" s="101">
        <v>40</v>
      </c>
      <c r="G18" s="101">
        <v>50</v>
      </c>
      <c r="H18" s="100">
        <v>10</v>
      </c>
      <c r="I18" s="100">
        <v>30</v>
      </c>
      <c r="J18" s="14">
        <f t="shared" si="12"/>
        <v>0.8</v>
      </c>
      <c r="K18" s="14">
        <f t="shared" si="13"/>
        <v>1</v>
      </c>
      <c r="L18" s="42">
        <f t="shared" si="10"/>
        <v>50</v>
      </c>
      <c r="M18" s="38">
        <f t="shared" si="11"/>
        <v>15</v>
      </c>
      <c r="N18" s="38">
        <f t="shared" si="4"/>
        <v>20</v>
      </c>
      <c r="O18" s="38">
        <f t="shared" si="5"/>
        <v>20</v>
      </c>
      <c r="P18" s="38">
        <f t="shared" si="6"/>
        <v>25</v>
      </c>
      <c r="Q18" s="38">
        <f t="shared" si="7"/>
        <v>5</v>
      </c>
      <c r="R18" s="38">
        <f t="shared" si="8"/>
        <v>15</v>
      </c>
      <c r="S18" s="38">
        <f t="shared" si="14"/>
        <v>35</v>
      </c>
      <c r="T18" s="38">
        <f t="shared" si="14"/>
        <v>45</v>
      </c>
    </row>
    <row r="19" spans="1:24" s="32" customFormat="1" x14ac:dyDescent="0.3">
      <c r="A19" s="33" t="s">
        <v>33</v>
      </c>
      <c r="B19" s="28"/>
      <c r="C19" s="102">
        <f>SUM(C10:C18)</f>
        <v>35</v>
      </c>
      <c r="D19" s="103"/>
      <c r="E19" s="103"/>
      <c r="F19" s="103"/>
      <c r="G19" s="103"/>
      <c r="H19" s="103"/>
      <c r="I19" s="103"/>
      <c r="J19" s="106">
        <f>SUM(J10:J18)</f>
        <v>11.700000000000001</v>
      </c>
      <c r="K19" s="106">
        <f>SUM(K10:K18)</f>
        <v>16.100000000000001</v>
      </c>
      <c r="L19" s="105"/>
      <c r="M19" s="104">
        <f>SUM(M10:M18)</f>
        <v>286.25</v>
      </c>
      <c r="N19" s="104">
        <f>SUM(N10:N18)</f>
        <v>377.5</v>
      </c>
      <c r="O19" s="104">
        <f>SUM(O10:O18)</f>
        <v>292.5</v>
      </c>
      <c r="P19" s="104">
        <f>SUM(P10:P18)</f>
        <v>402.5</v>
      </c>
      <c r="Q19" s="104">
        <f>SUM(Q10:Q18)</f>
        <v>98.75</v>
      </c>
      <c r="R19" s="104">
        <f>SUM(R10:R18)</f>
        <v>270</v>
      </c>
      <c r="S19" s="40">
        <f>SUM(S10:S18)</f>
        <v>578.75</v>
      </c>
      <c r="T19" s="40">
        <f>SUM(T10:T18)</f>
        <v>780</v>
      </c>
      <c r="U19" s="30">
        <v>490</v>
      </c>
      <c r="V19" s="45">
        <f>U19+S19</f>
        <v>1068.75</v>
      </c>
      <c r="W19" s="45">
        <f>T19+U19</f>
        <v>1270</v>
      </c>
      <c r="X19" s="31">
        <v>1225</v>
      </c>
    </row>
    <row r="20" spans="1:24" ht="27.6" customHeight="1" x14ac:dyDescent="0.3">
      <c r="A20" s="82">
        <v>3</v>
      </c>
      <c r="B20" s="21" t="s">
        <v>49</v>
      </c>
      <c r="C20" s="99">
        <f>[1]Izračun!C17</f>
        <v>5</v>
      </c>
      <c r="D20" s="100">
        <f>[1]Izračun!D17</f>
        <v>20</v>
      </c>
      <c r="E20" s="100">
        <f>[1]Izračun!E17</f>
        <v>30</v>
      </c>
      <c r="F20" s="101">
        <f>[1]Izračun!F17</f>
        <v>40</v>
      </c>
      <c r="G20" s="101">
        <f>[1]Izračun!G17</f>
        <v>60</v>
      </c>
      <c r="H20" s="100">
        <f>[1]Izračun!H17</f>
        <v>10</v>
      </c>
      <c r="I20" s="100">
        <f>[1]Izračun!I17</f>
        <v>30</v>
      </c>
      <c r="J20" s="13">
        <f t="shared" ref="J20:K32" si="15">(C20*F20)/100</f>
        <v>2</v>
      </c>
      <c r="K20" s="13">
        <f t="shared" ref="K20:K30" si="16">C20*G20/100</f>
        <v>3</v>
      </c>
      <c r="L20" s="42">
        <f t="shared" si="10"/>
        <v>125</v>
      </c>
      <c r="M20" s="38">
        <f t="shared" ref="M20:M30" si="17">C20*25*D20/100</f>
        <v>25</v>
      </c>
      <c r="N20" s="38">
        <f t="shared" si="4"/>
        <v>37.5</v>
      </c>
      <c r="O20" s="38">
        <f t="shared" si="5"/>
        <v>50</v>
      </c>
      <c r="P20" s="38">
        <f t="shared" si="6"/>
        <v>75</v>
      </c>
      <c r="Q20" s="38">
        <f t="shared" ref="Q20:Q30" si="18">C20*25*H20/100</f>
        <v>12.5</v>
      </c>
      <c r="R20" s="38">
        <f t="shared" si="8"/>
        <v>37.5</v>
      </c>
      <c r="S20" s="38">
        <f t="shared" si="14"/>
        <v>75</v>
      </c>
      <c r="T20" s="38">
        <f t="shared" si="14"/>
        <v>112.5</v>
      </c>
      <c r="U20" s="10"/>
    </row>
    <row r="21" spans="1:24" x14ac:dyDescent="0.3">
      <c r="A21" s="82">
        <v>3</v>
      </c>
      <c r="B21" s="21" t="str">
        <f>[1]Izračun!B18</f>
        <v>Meteorološke karte i dijagrami</v>
      </c>
      <c r="C21" s="99">
        <f>[1]Izračun!C18</f>
        <v>3</v>
      </c>
      <c r="D21" s="100">
        <f>[1]Izračun!D18</f>
        <v>40</v>
      </c>
      <c r="E21" s="100">
        <f>[1]Izračun!E18</f>
        <v>50</v>
      </c>
      <c r="F21" s="101">
        <f>[1]Izračun!F18</f>
        <v>30</v>
      </c>
      <c r="G21" s="101">
        <f>[1]Izračun!G18</f>
        <v>40</v>
      </c>
      <c r="H21" s="100">
        <f>[1]Izračun!H18</f>
        <v>10</v>
      </c>
      <c r="I21" s="100">
        <f>[1]Izračun!I18</f>
        <v>30</v>
      </c>
      <c r="J21" s="13">
        <f t="shared" si="15"/>
        <v>0.9</v>
      </c>
      <c r="K21" s="13">
        <f t="shared" si="16"/>
        <v>1.2</v>
      </c>
      <c r="L21" s="42">
        <f t="shared" si="10"/>
        <v>75</v>
      </c>
      <c r="M21" s="38">
        <f t="shared" si="17"/>
        <v>30</v>
      </c>
      <c r="N21" s="38">
        <f t="shared" si="4"/>
        <v>37.5</v>
      </c>
      <c r="O21" s="38">
        <f t="shared" si="5"/>
        <v>22.5</v>
      </c>
      <c r="P21" s="38">
        <f t="shared" si="6"/>
        <v>30</v>
      </c>
      <c r="Q21" s="38">
        <f t="shared" si="18"/>
        <v>7.5</v>
      </c>
      <c r="R21" s="38">
        <f t="shared" si="8"/>
        <v>22.5</v>
      </c>
      <c r="S21" s="38">
        <f t="shared" si="14"/>
        <v>52.5</v>
      </c>
      <c r="T21" s="38">
        <f t="shared" si="14"/>
        <v>67.5</v>
      </c>
      <c r="U21" s="10"/>
    </row>
    <row r="22" spans="1:24" x14ac:dyDescent="0.3">
      <c r="A22" s="82">
        <v>3</v>
      </c>
      <c r="B22" s="21" t="s">
        <v>50</v>
      </c>
      <c r="C22" s="99">
        <f>[1]Izračun!C19</f>
        <v>2</v>
      </c>
      <c r="D22" s="100">
        <f>[1]Izračun!D19</f>
        <v>40</v>
      </c>
      <c r="E22" s="100">
        <f>[1]Izračun!E19</f>
        <v>50</v>
      </c>
      <c r="F22" s="101">
        <f>[1]Izračun!F19</f>
        <v>30</v>
      </c>
      <c r="G22" s="101">
        <f>[1]Izračun!G19</f>
        <v>40</v>
      </c>
      <c r="H22" s="100">
        <f>[1]Izračun!H19</f>
        <v>10</v>
      </c>
      <c r="I22" s="100">
        <f>[1]Izračun!I19</f>
        <v>30</v>
      </c>
      <c r="J22" s="13">
        <f t="shared" si="15"/>
        <v>0.6</v>
      </c>
      <c r="K22" s="13">
        <f t="shared" si="16"/>
        <v>0.8</v>
      </c>
      <c r="L22" s="42">
        <f t="shared" si="10"/>
        <v>50</v>
      </c>
      <c r="M22" s="38">
        <f t="shared" si="17"/>
        <v>20</v>
      </c>
      <c r="N22" s="38">
        <f t="shared" si="4"/>
        <v>25</v>
      </c>
      <c r="O22" s="38">
        <f t="shared" si="5"/>
        <v>15</v>
      </c>
      <c r="P22" s="38">
        <f t="shared" si="6"/>
        <v>20</v>
      </c>
      <c r="Q22" s="38">
        <f t="shared" si="18"/>
        <v>5</v>
      </c>
      <c r="R22" s="38">
        <f t="shared" si="8"/>
        <v>15</v>
      </c>
      <c r="S22" s="38">
        <f t="shared" si="14"/>
        <v>35</v>
      </c>
      <c r="T22" s="38">
        <f t="shared" si="14"/>
        <v>45</v>
      </c>
      <c r="U22" s="10"/>
    </row>
    <row r="23" spans="1:24" x14ac:dyDescent="0.3">
      <c r="A23" s="82">
        <v>3</v>
      </c>
      <c r="B23" s="21" t="str">
        <f>[1]Izračun!B20</f>
        <v>Kemija atmosfere</v>
      </c>
      <c r="C23" s="99">
        <f>[1]Izračun!C20</f>
        <v>2</v>
      </c>
      <c r="D23" s="100">
        <f>[1]Izračun!D20</f>
        <v>40</v>
      </c>
      <c r="E23" s="100">
        <f>[1]Izračun!E20</f>
        <v>50</v>
      </c>
      <c r="F23" s="101">
        <f>[1]Izračun!F20</f>
        <v>30</v>
      </c>
      <c r="G23" s="101">
        <f>[1]Izračun!G20</f>
        <v>40</v>
      </c>
      <c r="H23" s="100">
        <f>[1]Izračun!H20</f>
        <v>10</v>
      </c>
      <c r="I23" s="100">
        <f>[1]Izračun!I20</f>
        <v>30</v>
      </c>
      <c r="J23" s="13">
        <f t="shared" si="15"/>
        <v>0.6</v>
      </c>
      <c r="K23" s="13">
        <f t="shared" si="16"/>
        <v>0.8</v>
      </c>
      <c r="L23" s="42">
        <f t="shared" si="10"/>
        <v>50</v>
      </c>
      <c r="M23" s="38">
        <f t="shared" si="17"/>
        <v>20</v>
      </c>
      <c r="N23" s="38">
        <f t="shared" si="4"/>
        <v>25</v>
      </c>
      <c r="O23" s="38">
        <f t="shared" si="5"/>
        <v>15</v>
      </c>
      <c r="P23" s="38">
        <f t="shared" si="6"/>
        <v>20</v>
      </c>
      <c r="Q23" s="38">
        <f t="shared" si="18"/>
        <v>5</v>
      </c>
      <c r="R23" s="38">
        <f t="shared" si="8"/>
        <v>15</v>
      </c>
      <c r="S23" s="38">
        <f t="shared" si="14"/>
        <v>35</v>
      </c>
      <c r="T23" s="38">
        <f t="shared" si="14"/>
        <v>45</v>
      </c>
      <c r="U23" s="10"/>
    </row>
    <row r="24" spans="1:24" x14ac:dyDescent="0.3">
      <c r="A24" s="82">
        <v>3</v>
      </c>
      <c r="B24" s="21" t="s">
        <v>51</v>
      </c>
      <c r="C24" s="99">
        <v>5</v>
      </c>
      <c r="D24" s="100">
        <f>[1]Izračun!D21</f>
        <v>30</v>
      </c>
      <c r="E24" s="100">
        <f>[1]Izračun!E21</f>
        <v>40</v>
      </c>
      <c r="F24" s="101">
        <f>[1]Izračun!F21</f>
        <v>40</v>
      </c>
      <c r="G24" s="101">
        <f>[1]Izračun!G21</f>
        <v>50</v>
      </c>
      <c r="H24" s="100">
        <f>[1]Izračun!H21</f>
        <v>10</v>
      </c>
      <c r="I24" s="100">
        <f>[1]Izračun!I21</f>
        <v>30</v>
      </c>
      <c r="J24" s="13">
        <f t="shared" si="15"/>
        <v>2</v>
      </c>
      <c r="K24" s="13">
        <f t="shared" si="16"/>
        <v>2.5</v>
      </c>
      <c r="L24" s="42">
        <f t="shared" si="10"/>
        <v>125</v>
      </c>
      <c r="M24" s="38">
        <f t="shared" si="17"/>
        <v>37.5</v>
      </c>
      <c r="N24" s="38">
        <f t="shared" si="4"/>
        <v>50</v>
      </c>
      <c r="O24" s="38">
        <f t="shared" si="5"/>
        <v>50</v>
      </c>
      <c r="P24" s="38">
        <f t="shared" si="6"/>
        <v>62.5</v>
      </c>
      <c r="Q24" s="38">
        <f t="shared" si="18"/>
        <v>12.5</v>
      </c>
      <c r="R24" s="38">
        <f t="shared" si="8"/>
        <v>37.5</v>
      </c>
      <c r="S24" s="38">
        <f t="shared" si="14"/>
        <v>87.5</v>
      </c>
      <c r="T24" s="38">
        <f t="shared" si="14"/>
        <v>112.5</v>
      </c>
      <c r="U24" s="10"/>
    </row>
    <row r="25" spans="1:24" x14ac:dyDescent="0.3">
      <c r="A25" s="82">
        <v>3</v>
      </c>
      <c r="B25" s="22" t="str">
        <f>[1]Izračun!B22</f>
        <v>Opća klimatologija u hidrometeorologiji</v>
      </c>
      <c r="C25" s="99">
        <v>4</v>
      </c>
      <c r="D25" s="100">
        <f>[1]Izračun!D22</f>
        <v>40</v>
      </c>
      <c r="E25" s="100">
        <f>[1]Izračun!E22</f>
        <v>50</v>
      </c>
      <c r="F25" s="101">
        <f>[1]Izračun!F22</f>
        <v>30</v>
      </c>
      <c r="G25" s="101">
        <f>[1]Izračun!G22</f>
        <v>40</v>
      </c>
      <c r="H25" s="100">
        <f>[1]Izračun!H22</f>
        <v>10</v>
      </c>
      <c r="I25" s="100">
        <f>[1]Izračun!I22</f>
        <v>30</v>
      </c>
      <c r="J25" s="13">
        <f t="shared" si="15"/>
        <v>1.2</v>
      </c>
      <c r="K25" s="13">
        <f t="shared" si="16"/>
        <v>1.6</v>
      </c>
      <c r="L25" s="42">
        <f t="shared" si="10"/>
        <v>100</v>
      </c>
      <c r="M25" s="38">
        <f t="shared" si="17"/>
        <v>40</v>
      </c>
      <c r="N25" s="38">
        <f t="shared" si="4"/>
        <v>50</v>
      </c>
      <c r="O25" s="38">
        <f t="shared" si="5"/>
        <v>30</v>
      </c>
      <c r="P25" s="38">
        <f t="shared" si="6"/>
        <v>40</v>
      </c>
      <c r="Q25" s="38">
        <f t="shared" si="18"/>
        <v>10</v>
      </c>
      <c r="R25" s="38">
        <f t="shared" si="8"/>
        <v>30</v>
      </c>
      <c r="S25" s="38">
        <f t="shared" si="14"/>
        <v>70</v>
      </c>
      <c r="T25" s="38">
        <f t="shared" si="14"/>
        <v>90</v>
      </c>
      <c r="U25" s="10"/>
    </row>
    <row r="26" spans="1:24" ht="27.6" x14ac:dyDescent="0.3">
      <c r="A26" s="82">
        <v>3</v>
      </c>
      <c r="B26" s="21" t="str">
        <f>[1]Izračun!B23</f>
        <v>Hidrometeorološka mjerenja i održavanje opreme</v>
      </c>
      <c r="C26" s="99">
        <f>[1]Izračun!C23</f>
        <v>6</v>
      </c>
      <c r="D26" s="100">
        <f>[1]Izračun!D23</f>
        <v>10</v>
      </c>
      <c r="E26" s="100">
        <f>[1]Izračun!E23</f>
        <v>20</v>
      </c>
      <c r="F26" s="101">
        <v>80</v>
      </c>
      <c r="G26" s="101">
        <f>[1]Izračun!G23</f>
        <v>90</v>
      </c>
      <c r="H26" s="100">
        <v>10</v>
      </c>
      <c r="I26" s="100">
        <v>20</v>
      </c>
      <c r="J26" s="13">
        <f t="shared" si="15"/>
        <v>4.8</v>
      </c>
      <c r="K26" s="13">
        <f t="shared" si="16"/>
        <v>5.4</v>
      </c>
      <c r="L26" s="42">
        <f t="shared" si="10"/>
        <v>150</v>
      </c>
      <c r="M26" s="38">
        <f t="shared" si="17"/>
        <v>15</v>
      </c>
      <c r="N26" s="38">
        <f t="shared" si="4"/>
        <v>30</v>
      </c>
      <c r="O26" s="38">
        <f t="shared" si="5"/>
        <v>120</v>
      </c>
      <c r="P26" s="38">
        <f t="shared" si="6"/>
        <v>135</v>
      </c>
      <c r="Q26" s="38">
        <f t="shared" si="18"/>
        <v>15</v>
      </c>
      <c r="R26" s="38">
        <f t="shared" si="8"/>
        <v>30</v>
      </c>
      <c r="S26" s="38">
        <f t="shared" si="14"/>
        <v>135</v>
      </c>
      <c r="T26" s="38">
        <f t="shared" si="14"/>
        <v>165</v>
      </c>
      <c r="U26" s="10"/>
    </row>
    <row r="27" spans="1:24" x14ac:dyDescent="0.3">
      <c r="A27" s="82">
        <v>3</v>
      </c>
      <c r="B27" s="22" t="str">
        <f>[1]Izračun!B24</f>
        <v>Osnove mehanike krutog tijela</v>
      </c>
      <c r="C27" s="99">
        <f>[1]Izračun!C24</f>
        <v>1</v>
      </c>
      <c r="D27" s="100">
        <f>[1]Izračun!D24</f>
        <v>35</v>
      </c>
      <c r="E27" s="100">
        <f>[1]Izračun!E24</f>
        <v>50</v>
      </c>
      <c r="F27" s="101">
        <f>[1]Izračun!F24</f>
        <v>20</v>
      </c>
      <c r="G27" s="101">
        <f>[1]Izračun!G24</f>
        <v>30</v>
      </c>
      <c r="H27" s="100">
        <f>[1]Izračun!H24</f>
        <v>25</v>
      </c>
      <c r="I27" s="100">
        <f>[1]Izračun!I24</f>
        <v>40</v>
      </c>
      <c r="J27" s="13">
        <f t="shared" si="15"/>
        <v>0.2</v>
      </c>
      <c r="K27" s="13">
        <f t="shared" si="16"/>
        <v>0.3</v>
      </c>
      <c r="L27" s="42">
        <f t="shared" si="10"/>
        <v>25</v>
      </c>
      <c r="M27" s="38">
        <f t="shared" si="17"/>
        <v>8.75</v>
      </c>
      <c r="N27" s="38">
        <f t="shared" si="4"/>
        <v>12.5</v>
      </c>
      <c r="O27" s="38">
        <f t="shared" si="5"/>
        <v>5</v>
      </c>
      <c r="P27" s="38">
        <f t="shared" si="6"/>
        <v>7.5</v>
      </c>
      <c r="Q27" s="38">
        <f t="shared" si="18"/>
        <v>6.25</v>
      </c>
      <c r="R27" s="38">
        <f t="shared" si="8"/>
        <v>10</v>
      </c>
      <c r="S27" s="38">
        <f t="shared" si="14"/>
        <v>13.75</v>
      </c>
      <c r="T27" s="38">
        <f t="shared" si="14"/>
        <v>20</v>
      </c>
      <c r="U27" s="10"/>
    </row>
    <row r="28" spans="1:24" x14ac:dyDescent="0.3">
      <c r="A28" s="82">
        <v>3</v>
      </c>
      <c r="B28" s="21" t="str">
        <f>[1]Izračun!B25</f>
        <v>Osnove elektromagnetizma</v>
      </c>
      <c r="C28" s="99">
        <f>[1]Izračun!C25</f>
        <v>4</v>
      </c>
      <c r="D28" s="100">
        <f>[1]Izračun!D25</f>
        <v>35</v>
      </c>
      <c r="E28" s="100">
        <f>[1]Izračun!E25</f>
        <v>50</v>
      </c>
      <c r="F28" s="101">
        <f>[1]Izračun!F25</f>
        <v>20</v>
      </c>
      <c r="G28" s="101">
        <f>[1]Izračun!G25</f>
        <v>30</v>
      </c>
      <c r="H28" s="100">
        <f>[1]Izračun!H25</f>
        <v>25</v>
      </c>
      <c r="I28" s="100">
        <f>[1]Izračun!I25</f>
        <v>40</v>
      </c>
      <c r="J28" s="13">
        <f t="shared" si="15"/>
        <v>0.8</v>
      </c>
      <c r="K28" s="13">
        <f t="shared" si="16"/>
        <v>1.2</v>
      </c>
      <c r="L28" s="42">
        <f t="shared" si="10"/>
        <v>100</v>
      </c>
      <c r="M28" s="38">
        <f t="shared" si="17"/>
        <v>35</v>
      </c>
      <c r="N28" s="38">
        <f t="shared" si="4"/>
        <v>50</v>
      </c>
      <c r="O28" s="38">
        <f t="shared" si="5"/>
        <v>20</v>
      </c>
      <c r="P28" s="38">
        <f t="shared" si="6"/>
        <v>30</v>
      </c>
      <c r="Q28" s="38">
        <f t="shared" si="18"/>
        <v>25</v>
      </c>
      <c r="R28" s="38">
        <f t="shared" si="8"/>
        <v>40</v>
      </c>
      <c r="S28" s="38">
        <f t="shared" si="14"/>
        <v>55</v>
      </c>
      <c r="T28" s="38">
        <f t="shared" si="14"/>
        <v>80</v>
      </c>
      <c r="U28" s="10"/>
    </row>
    <row r="29" spans="1:24" x14ac:dyDescent="0.3">
      <c r="A29" s="1">
        <v>3</v>
      </c>
      <c r="B29" s="21" t="s">
        <v>52</v>
      </c>
      <c r="C29" s="99">
        <v>4</v>
      </c>
      <c r="D29" s="100">
        <v>60</v>
      </c>
      <c r="E29" s="100">
        <v>80</v>
      </c>
      <c r="F29" s="101">
        <v>10</v>
      </c>
      <c r="G29" s="101">
        <v>20</v>
      </c>
      <c r="H29" s="100">
        <v>10</v>
      </c>
      <c r="I29" s="100">
        <v>20</v>
      </c>
      <c r="J29" s="13">
        <f t="shared" si="15"/>
        <v>0.4</v>
      </c>
      <c r="K29" s="13">
        <f t="shared" si="16"/>
        <v>0.8</v>
      </c>
      <c r="L29" s="42">
        <f t="shared" si="10"/>
        <v>100</v>
      </c>
      <c r="M29" s="38">
        <f t="shared" si="17"/>
        <v>60</v>
      </c>
      <c r="N29" s="38">
        <f t="shared" si="4"/>
        <v>80</v>
      </c>
      <c r="O29" s="38">
        <f t="shared" si="5"/>
        <v>10</v>
      </c>
      <c r="P29" s="38">
        <f t="shared" si="6"/>
        <v>20</v>
      </c>
      <c r="Q29" s="38">
        <f t="shared" si="18"/>
        <v>10</v>
      </c>
      <c r="R29" s="38">
        <f t="shared" si="8"/>
        <v>20</v>
      </c>
      <c r="S29" s="38">
        <f t="shared" si="14"/>
        <v>70</v>
      </c>
      <c r="T29" s="38">
        <f t="shared" si="14"/>
        <v>100</v>
      </c>
      <c r="U29" s="10"/>
    </row>
    <row r="30" spans="1:24" x14ac:dyDescent="0.3">
      <c r="A30" s="1">
        <v>3</v>
      </c>
      <c r="B30" s="22" t="s">
        <v>43</v>
      </c>
      <c r="C30" s="99">
        <v>2</v>
      </c>
      <c r="D30" s="100">
        <v>30</v>
      </c>
      <c r="E30" s="100">
        <v>40</v>
      </c>
      <c r="F30" s="101">
        <v>40</v>
      </c>
      <c r="G30" s="101">
        <v>50</v>
      </c>
      <c r="H30" s="100">
        <v>20</v>
      </c>
      <c r="I30" s="100">
        <v>30</v>
      </c>
      <c r="J30" s="13">
        <f t="shared" si="15"/>
        <v>0.8</v>
      </c>
      <c r="K30" s="13">
        <f t="shared" si="16"/>
        <v>1</v>
      </c>
      <c r="L30" s="42">
        <f t="shared" si="10"/>
        <v>50</v>
      </c>
      <c r="M30" s="38">
        <f t="shared" si="17"/>
        <v>15</v>
      </c>
      <c r="N30" s="38">
        <f t="shared" si="4"/>
        <v>20</v>
      </c>
      <c r="O30" s="38">
        <f t="shared" si="5"/>
        <v>20</v>
      </c>
      <c r="P30" s="38">
        <f t="shared" si="6"/>
        <v>25</v>
      </c>
      <c r="Q30" s="38">
        <f t="shared" si="18"/>
        <v>10</v>
      </c>
      <c r="R30" s="38">
        <f t="shared" si="8"/>
        <v>15</v>
      </c>
      <c r="S30" s="38">
        <f t="shared" si="14"/>
        <v>35</v>
      </c>
      <c r="T30" s="38">
        <f t="shared" si="14"/>
        <v>45</v>
      </c>
      <c r="U30" s="10"/>
    </row>
    <row r="31" spans="1:24" s="32" customFormat="1" x14ac:dyDescent="0.3">
      <c r="A31" s="36" t="s">
        <v>33</v>
      </c>
      <c r="B31" s="28"/>
      <c r="C31" s="102">
        <f>SUM(C20:C30)</f>
        <v>38</v>
      </c>
      <c r="D31" s="103"/>
      <c r="E31" s="103"/>
      <c r="F31" s="103"/>
      <c r="G31" s="103"/>
      <c r="H31" s="103"/>
      <c r="I31" s="103"/>
      <c r="J31" s="104">
        <f>SUM(J25:J30)</f>
        <v>8.2000000000000011</v>
      </c>
      <c r="K31" s="104">
        <f>SUM(K25:K30)</f>
        <v>10.3</v>
      </c>
      <c r="L31" s="105"/>
      <c r="M31" s="104">
        <f>SUM(M20:M30)</f>
        <v>306.25</v>
      </c>
      <c r="N31" s="104">
        <f>SUM(N20:N30)</f>
        <v>417.5</v>
      </c>
      <c r="O31" s="104">
        <f>SUM(O20:O30)</f>
        <v>357.5</v>
      </c>
      <c r="P31" s="104">
        <f>SUM(P20:P30)</f>
        <v>465</v>
      </c>
      <c r="Q31" s="104">
        <f>SUM(Q20:Q30)</f>
        <v>118.75</v>
      </c>
      <c r="R31" s="104">
        <f>SUM(R20:R30)</f>
        <v>272.5</v>
      </c>
      <c r="S31" s="40">
        <f>SUM(S20:S30)</f>
        <v>663.75</v>
      </c>
      <c r="T31" s="40">
        <f>SUM(T20:T30)</f>
        <v>882.5</v>
      </c>
      <c r="U31" s="31">
        <v>455</v>
      </c>
      <c r="V31" s="45">
        <f>S31+U31</f>
        <v>1118.75</v>
      </c>
      <c r="W31" s="45">
        <f>T31+U31</f>
        <v>1337.5</v>
      </c>
      <c r="X31" s="31">
        <v>1225</v>
      </c>
    </row>
    <row r="32" spans="1:24" ht="27.6" x14ac:dyDescent="0.3">
      <c r="A32" s="82">
        <v>4</v>
      </c>
      <c r="B32" s="20" t="str">
        <f>[1]Izračun!B26</f>
        <v>Statistička obrada i kontrola hidrometeoroloških podataka</v>
      </c>
      <c r="C32" s="99">
        <f>[1]Izračun!C26</f>
        <v>5</v>
      </c>
      <c r="D32" s="100">
        <v>30</v>
      </c>
      <c r="E32" s="100">
        <f>[1]Izračun!E26</f>
        <v>40</v>
      </c>
      <c r="F32" s="101">
        <v>40</v>
      </c>
      <c r="G32" s="101">
        <f>[1]Izračun!G26</f>
        <v>50</v>
      </c>
      <c r="H32" s="100">
        <v>10</v>
      </c>
      <c r="I32" s="100">
        <v>30</v>
      </c>
      <c r="J32" s="52">
        <f t="shared" si="15"/>
        <v>2</v>
      </c>
      <c r="K32" s="52">
        <f>(C32*G32)/100</f>
        <v>2.5</v>
      </c>
      <c r="L32" s="42">
        <f t="shared" ref="L32:L41" si="19">C32*25</f>
        <v>125</v>
      </c>
      <c r="M32" s="38">
        <f t="shared" ref="M32" si="20">C32*25*D32/100</f>
        <v>37.5</v>
      </c>
      <c r="N32" s="38">
        <f t="shared" ref="N32" si="21">C32*25*E32/100</f>
        <v>50</v>
      </c>
      <c r="O32" s="38">
        <f t="shared" ref="O32" si="22">C32*25*F32/100</f>
        <v>50</v>
      </c>
      <c r="P32" s="38">
        <f t="shared" ref="P32" si="23">C32*25*G32/100</f>
        <v>62.5</v>
      </c>
      <c r="Q32" s="38">
        <f t="shared" ref="Q32" si="24">C32*25*H32/100</f>
        <v>12.5</v>
      </c>
      <c r="R32" s="38">
        <f t="shared" ref="R32" si="25">C32*25*I32/100</f>
        <v>37.5</v>
      </c>
      <c r="S32" s="50">
        <f t="shared" ref="S32" si="26">M32+O32</f>
        <v>87.5</v>
      </c>
      <c r="T32" s="50">
        <f t="shared" ref="T32" si="27">N32+P32</f>
        <v>112.5</v>
      </c>
      <c r="U32" s="48"/>
      <c r="V32" s="48"/>
      <c r="W32" s="48"/>
      <c r="X32" s="48"/>
    </row>
    <row r="33" spans="1:24" x14ac:dyDescent="0.3">
      <c r="A33" s="82">
        <v>4</v>
      </c>
      <c r="B33" s="20" t="str">
        <f>[1]Izračun!B27</f>
        <v>Daljinska mjerenja u meteorologiji</v>
      </c>
      <c r="C33" s="99">
        <f>[1]Izračun!C27</f>
        <v>5</v>
      </c>
      <c r="D33" s="100">
        <v>40</v>
      </c>
      <c r="E33" s="100">
        <f>[1]Izračun!E27</f>
        <v>50</v>
      </c>
      <c r="F33" s="101">
        <f>[1]Izračun!F27</f>
        <v>30</v>
      </c>
      <c r="G33" s="101">
        <f>[1]Izračun!G27</f>
        <v>40</v>
      </c>
      <c r="H33" s="100">
        <v>10</v>
      </c>
      <c r="I33" s="100">
        <v>30</v>
      </c>
      <c r="J33" s="52">
        <f t="shared" ref="J33:J41" si="28">(C33*F33)/100</f>
        <v>1.5</v>
      </c>
      <c r="K33" s="52">
        <f>(C33*G33)/100</f>
        <v>2</v>
      </c>
      <c r="L33" s="42">
        <f t="shared" si="19"/>
        <v>125</v>
      </c>
      <c r="M33" s="38">
        <f t="shared" ref="M33:M41" si="29">C33*25*D33/100</f>
        <v>50</v>
      </c>
      <c r="N33" s="38">
        <f t="shared" ref="N33:N41" si="30">C33*25*E33/100</f>
        <v>62.5</v>
      </c>
      <c r="O33" s="38">
        <f t="shared" ref="O33:O41" si="31">C33*25*F33/100</f>
        <v>37.5</v>
      </c>
      <c r="P33" s="38">
        <f t="shared" ref="P33:P41" si="32">C33*25*G33/100</f>
        <v>50</v>
      </c>
      <c r="Q33" s="38">
        <f t="shared" ref="Q33:Q41" si="33">C33*25*H33/100</f>
        <v>12.5</v>
      </c>
      <c r="R33" s="38">
        <f t="shared" ref="R33:R41" si="34">C33*25*I33/100</f>
        <v>37.5</v>
      </c>
      <c r="S33" s="50">
        <f t="shared" ref="S33:S41" si="35">M33+O33</f>
        <v>87.5</v>
      </c>
      <c r="T33" s="50">
        <f t="shared" ref="T33:T41" si="36">N33+P33</f>
        <v>112.5</v>
      </c>
      <c r="U33" s="48"/>
      <c r="V33" s="48"/>
      <c r="W33" s="48"/>
      <c r="X33" s="48"/>
    </row>
    <row r="34" spans="1:24" ht="27.6" x14ac:dyDescent="0.3">
      <c r="A34" s="82">
        <v>4</v>
      </c>
      <c r="B34" s="20" t="str">
        <f>[1]Izračun!B28</f>
        <v>Opće značajke klime Hrvatske definirane prema meteorološkim podacima</v>
      </c>
      <c r="C34" s="99">
        <f>[1]Izračun!C28</f>
        <v>3</v>
      </c>
      <c r="D34" s="100">
        <f>[1]Izračun!D28</f>
        <v>30</v>
      </c>
      <c r="E34" s="100">
        <f>[1]Izračun!E28</f>
        <v>40</v>
      </c>
      <c r="F34" s="101">
        <f>[1]Izračun!F28</f>
        <v>40</v>
      </c>
      <c r="G34" s="101">
        <f>[1]Izračun!G28</f>
        <v>50</v>
      </c>
      <c r="H34" s="100">
        <v>10</v>
      </c>
      <c r="I34" s="100">
        <v>30</v>
      </c>
      <c r="J34" s="52">
        <f t="shared" si="28"/>
        <v>1.2</v>
      </c>
      <c r="K34" s="52">
        <f>(C34*G34)/100</f>
        <v>1.5</v>
      </c>
      <c r="L34" s="42">
        <f t="shared" si="19"/>
        <v>75</v>
      </c>
      <c r="M34" s="38">
        <f t="shared" si="29"/>
        <v>22.5</v>
      </c>
      <c r="N34" s="38">
        <f t="shared" si="30"/>
        <v>30</v>
      </c>
      <c r="O34" s="38">
        <f t="shared" si="31"/>
        <v>30</v>
      </c>
      <c r="P34" s="38">
        <f t="shared" si="32"/>
        <v>37.5</v>
      </c>
      <c r="Q34" s="38">
        <f t="shared" si="33"/>
        <v>7.5</v>
      </c>
      <c r="R34" s="38">
        <f t="shared" si="34"/>
        <v>22.5</v>
      </c>
      <c r="S34" s="50">
        <f t="shared" si="35"/>
        <v>52.5</v>
      </c>
      <c r="T34" s="50">
        <f t="shared" si="36"/>
        <v>67.5</v>
      </c>
      <c r="U34" s="48"/>
      <c r="V34" s="48"/>
      <c r="W34" s="48"/>
      <c r="X34" s="48"/>
    </row>
    <row r="35" spans="1:24" x14ac:dyDescent="0.3">
      <c r="A35" s="82">
        <v>4</v>
      </c>
      <c r="B35" s="20" t="str">
        <f>[1]Izračun!B29</f>
        <v>Daljinska mjerenja</v>
      </c>
      <c r="C35" s="99">
        <f>[1]Izračun!C29</f>
        <v>3</v>
      </c>
      <c r="D35" s="100">
        <v>40</v>
      </c>
      <c r="E35" s="100">
        <f>[1]Izračun!E29</f>
        <v>50</v>
      </c>
      <c r="F35" s="101">
        <f>[1]Izračun!F29</f>
        <v>30</v>
      </c>
      <c r="G35" s="101">
        <f>[1]Izračun!G29</f>
        <v>40</v>
      </c>
      <c r="H35" s="100">
        <v>10</v>
      </c>
      <c r="I35" s="100">
        <v>30</v>
      </c>
      <c r="J35" s="52">
        <f t="shared" si="28"/>
        <v>0.9</v>
      </c>
      <c r="K35" s="52">
        <f>(C35*G35)/100</f>
        <v>1.2</v>
      </c>
      <c r="L35" s="42">
        <f t="shared" si="19"/>
        <v>75</v>
      </c>
      <c r="M35" s="38">
        <f t="shared" si="29"/>
        <v>30</v>
      </c>
      <c r="N35" s="38">
        <f t="shared" si="30"/>
        <v>37.5</v>
      </c>
      <c r="O35" s="38">
        <f t="shared" si="31"/>
        <v>22.5</v>
      </c>
      <c r="P35" s="38">
        <f t="shared" si="32"/>
        <v>30</v>
      </c>
      <c r="Q35" s="38">
        <f t="shared" si="33"/>
        <v>7.5</v>
      </c>
      <c r="R35" s="38">
        <f t="shared" si="34"/>
        <v>22.5</v>
      </c>
      <c r="S35" s="50">
        <f t="shared" si="35"/>
        <v>52.5</v>
      </c>
      <c r="T35" s="50">
        <f t="shared" si="36"/>
        <v>67.5</v>
      </c>
      <c r="U35" s="48"/>
      <c r="V35" s="48"/>
      <c r="W35" s="48"/>
      <c r="X35" s="48"/>
    </row>
    <row r="36" spans="1:24" x14ac:dyDescent="0.3">
      <c r="A36" s="82">
        <v>4</v>
      </c>
      <c r="B36" s="20" t="str">
        <f>[1]Izračun!B30</f>
        <v>Osnove dinamičke meteorologije</v>
      </c>
      <c r="C36" s="99">
        <f>[1]Izračun!C30</f>
        <v>6</v>
      </c>
      <c r="D36" s="100">
        <f>[1]Izračun!D30</f>
        <v>30</v>
      </c>
      <c r="E36" s="100">
        <f>[1]Izračun!E30</f>
        <v>40</v>
      </c>
      <c r="F36" s="101">
        <f>[1]Izračun!F30</f>
        <v>40</v>
      </c>
      <c r="G36" s="101">
        <f>[1]Izračun!G30</f>
        <v>50</v>
      </c>
      <c r="H36" s="100">
        <v>10</v>
      </c>
      <c r="I36" s="100">
        <v>30</v>
      </c>
      <c r="J36" s="52">
        <f t="shared" si="28"/>
        <v>2.4</v>
      </c>
      <c r="K36" s="52">
        <f>(C36*G36)/100</f>
        <v>3</v>
      </c>
      <c r="L36" s="42">
        <f t="shared" si="19"/>
        <v>150</v>
      </c>
      <c r="M36" s="38">
        <f t="shared" si="29"/>
        <v>45</v>
      </c>
      <c r="N36" s="38">
        <f t="shared" si="30"/>
        <v>60</v>
      </c>
      <c r="O36" s="38">
        <f t="shared" si="31"/>
        <v>60</v>
      </c>
      <c r="P36" s="38">
        <f t="shared" si="32"/>
        <v>75</v>
      </c>
      <c r="Q36" s="38">
        <f t="shared" si="33"/>
        <v>15</v>
      </c>
      <c r="R36" s="38">
        <f t="shared" si="34"/>
        <v>45</v>
      </c>
      <c r="S36" s="50">
        <f t="shared" si="35"/>
        <v>105</v>
      </c>
      <c r="T36" s="50">
        <f t="shared" si="36"/>
        <v>135</v>
      </c>
      <c r="U36" s="48"/>
      <c r="V36" s="48"/>
      <c r="W36" s="48"/>
      <c r="X36" s="48"/>
    </row>
    <row r="37" spans="1:24" ht="41.4" x14ac:dyDescent="0.3">
      <c r="A37" s="82">
        <v>4</v>
      </c>
      <c r="B37" s="20" t="str">
        <f>[1]Izračun!B31</f>
        <v>Hidrometeorološka mjerenja, slanje i unos podataka, održavanje i administrativni poslovi</v>
      </c>
      <c r="C37" s="99">
        <f>[1]Izračun!C31</f>
        <v>5</v>
      </c>
      <c r="D37" s="100">
        <f>[1]Izračun!D31</f>
        <v>10</v>
      </c>
      <c r="E37" s="100">
        <f>[1]Izračun!E31</f>
        <v>20</v>
      </c>
      <c r="F37" s="101">
        <v>80</v>
      </c>
      <c r="G37" s="101">
        <f>[1]Izračun!G31</f>
        <v>90</v>
      </c>
      <c r="H37" s="100">
        <v>10</v>
      </c>
      <c r="I37" s="100">
        <v>30</v>
      </c>
      <c r="J37" s="52">
        <f t="shared" si="28"/>
        <v>4</v>
      </c>
      <c r="K37" s="52">
        <f>(C37*G37)/100</f>
        <v>4.5</v>
      </c>
      <c r="L37" s="42">
        <f t="shared" si="19"/>
        <v>125</v>
      </c>
      <c r="M37" s="38">
        <f t="shared" si="29"/>
        <v>12.5</v>
      </c>
      <c r="N37" s="38">
        <f t="shared" si="30"/>
        <v>25</v>
      </c>
      <c r="O37" s="38">
        <f t="shared" si="31"/>
        <v>100</v>
      </c>
      <c r="P37" s="38">
        <f t="shared" si="32"/>
        <v>112.5</v>
      </c>
      <c r="Q37" s="38">
        <f t="shared" si="33"/>
        <v>12.5</v>
      </c>
      <c r="R37" s="38">
        <f t="shared" si="34"/>
        <v>37.5</v>
      </c>
      <c r="S37" s="50">
        <f t="shared" si="35"/>
        <v>112.5</v>
      </c>
      <c r="T37" s="50">
        <f t="shared" si="36"/>
        <v>137.5</v>
      </c>
      <c r="U37" s="48"/>
      <c r="V37" s="48"/>
      <c r="W37" s="48"/>
      <c r="X37" s="48"/>
    </row>
    <row r="38" spans="1:24" x14ac:dyDescent="0.3">
      <c r="A38" s="82">
        <v>4</v>
      </c>
      <c r="B38" s="20" t="str">
        <f>[1]Izračun!B32</f>
        <v>Osnove harmonijskih titranja i valova</v>
      </c>
      <c r="C38" s="99">
        <f>[1]Izračun!C32</f>
        <v>2</v>
      </c>
      <c r="D38" s="100">
        <f>[1]Izračun!D32</f>
        <v>35</v>
      </c>
      <c r="E38" s="100">
        <f>[1]Izračun!E32</f>
        <v>50</v>
      </c>
      <c r="F38" s="101">
        <f>[1]Izračun!F32</f>
        <v>20</v>
      </c>
      <c r="G38" s="101">
        <f>[1]Izračun!G32</f>
        <v>30</v>
      </c>
      <c r="H38" s="100">
        <f>[1]Izračun!H32</f>
        <v>25</v>
      </c>
      <c r="I38" s="100">
        <f>[1]Izračun!I32</f>
        <v>40</v>
      </c>
      <c r="J38" s="52">
        <f t="shared" si="28"/>
        <v>0.4</v>
      </c>
      <c r="K38" s="52">
        <f>(C38*G38)/100</f>
        <v>0.6</v>
      </c>
      <c r="L38" s="42">
        <f t="shared" si="19"/>
        <v>50</v>
      </c>
      <c r="M38" s="38">
        <f t="shared" si="29"/>
        <v>17.5</v>
      </c>
      <c r="N38" s="38">
        <f t="shared" si="30"/>
        <v>25</v>
      </c>
      <c r="O38" s="38">
        <f t="shared" si="31"/>
        <v>10</v>
      </c>
      <c r="P38" s="38">
        <f t="shared" si="32"/>
        <v>15</v>
      </c>
      <c r="Q38" s="38">
        <f t="shared" si="33"/>
        <v>12.5</v>
      </c>
      <c r="R38" s="38">
        <f t="shared" si="34"/>
        <v>20</v>
      </c>
      <c r="S38" s="50">
        <f t="shared" si="35"/>
        <v>27.5</v>
      </c>
      <c r="T38" s="50">
        <f t="shared" si="36"/>
        <v>40</v>
      </c>
      <c r="U38" s="48"/>
      <c r="V38" s="48"/>
      <c r="W38" s="48"/>
      <c r="X38" s="48"/>
    </row>
    <row r="39" spans="1:24" x14ac:dyDescent="0.3">
      <c r="A39" s="82">
        <v>4</v>
      </c>
      <c r="B39" s="20" t="str">
        <f>[1]Izračun!B33</f>
        <v>Osnove optike</v>
      </c>
      <c r="C39" s="99">
        <f>[1]Izračun!C33</f>
        <v>2</v>
      </c>
      <c r="D39" s="100">
        <f>[1]Izračun!D33</f>
        <v>35</v>
      </c>
      <c r="E39" s="100">
        <f>[1]Izračun!E33</f>
        <v>50</v>
      </c>
      <c r="F39" s="101">
        <f>[1]Izračun!F33</f>
        <v>20</v>
      </c>
      <c r="G39" s="101">
        <f>[1]Izračun!G33</f>
        <v>30</v>
      </c>
      <c r="H39" s="100">
        <f>[1]Izračun!H33</f>
        <v>25</v>
      </c>
      <c r="I39" s="100">
        <f>[1]Izračun!I33</f>
        <v>40</v>
      </c>
      <c r="J39" s="52">
        <f t="shared" si="28"/>
        <v>0.4</v>
      </c>
      <c r="K39" s="52">
        <f>(C39*G39)/100</f>
        <v>0.6</v>
      </c>
      <c r="L39" s="42">
        <f t="shared" si="19"/>
        <v>50</v>
      </c>
      <c r="M39" s="38">
        <f t="shared" si="29"/>
        <v>17.5</v>
      </c>
      <c r="N39" s="38">
        <f t="shared" si="30"/>
        <v>25</v>
      </c>
      <c r="O39" s="38">
        <f t="shared" si="31"/>
        <v>10</v>
      </c>
      <c r="P39" s="38">
        <f t="shared" si="32"/>
        <v>15</v>
      </c>
      <c r="Q39" s="38">
        <f t="shared" si="33"/>
        <v>12.5</v>
      </c>
      <c r="R39" s="38">
        <f t="shared" si="34"/>
        <v>20</v>
      </c>
      <c r="S39" s="50">
        <f t="shared" si="35"/>
        <v>27.5</v>
      </c>
      <c r="T39" s="50">
        <f t="shared" si="36"/>
        <v>40</v>
      </c>
      <c r="U39" s="48"/>
      <c r="V39" s="48"/>
      <c r="W39" s="48"/>
      <c r="X39" s="48"/>
    </row>
    <row r="40" spans="1:24" x14ac:dyDescent="0.3">
      <c r="A40" s="82">
        <v>4</v>
      </c>
      <c r="B40" s="20" t="str">
        <f>[1]Izračun!B34</f>
        <v>Uvod u modernu fiziku</v>
      </c>
      <c r="C40" s="99">
        <f>[1]Izračun!C34</f>
        <v>1</v>
      </c>
      <c r="D40" s="100">
        <f>[1]Izračun!D34</f>
        <v>35</v>
      </c>
      <c r="E40" s="100">
        <f>[1]Izračun!E34</f>
        <v>50</v>
      </c>
      <c r="F40" s="101">
        <f>[1]Izračun!F34</f>
        <v>20</v>
      </c>
      <c r="G40" s="101">
        <f>[1]Izračun!G34</f>
        <v>30</v>
      </c>
      <c r="H40" s="100">
        <f>[1]Izračun!H34</f>
        <v>25</v>
      </c>
      <c r="I40" s="100">
        <f>[1]Izračun!I34</f>
        <v>40</v>
      </c>
      <c r="J40" s="52">
        <f t="shared" si="28"/>
        <v>0.2</v>
      </c>
      <c r="K40" s="52">
        <f>(C40*G40)/100</f>
        <v>0.3</v>
      </c>
      <c r="L40" s="42">
        <f t="shared" si="19"/>
        <v>25</v>
      </c>
      <c r="M40" s="38">
        <f t="shared" si="29"/>
        <v>8.75</v>
      </c>
      <c r="N40" s="38">
        <f t="shared" si="30"/>
        <v>12.5</v>
      </c>
      <c r="O40" s="38">
        <f t="shared" si="31"/>
        <v>5</v>
      </c>
      <c r="P40" s="38">
        <f t="shared" si="32"/>
        <v>7.5</v>
      </c>
      <c r="Q40" s="38">
        <f t="shared" si="33"/>
        <v>6.25</v>
      </c>
      <c r="R40" s="38">
        <f t="shared" si="34"/>
        <v>10</v>
      </c>
      <c r="S40" s="50">
        <f t="shared" si="35"/>
        <v>13.75</v>
      </c>
      <c r="T40" s="50">
        <f t="shared" si="36"/>
        <v>20</v>
      </c>
      <c r="U40" s="48"/>
      <c r="V40" s="48"/>
      <c r="W40" s="48"/>
      <c r="X40" s="48"/>
    </row>
    <row r="41" spans="1:24" x14ac:dyDescent="0.3">
      <c r="A41" s="1">
        <v>4</v>
      </c>
      <c r="B41" s="22" t="s">
        <v>43</v>
      </c>
      <c r="C41" s="99">
        <v>2</v>
      </c>
      <c r="D41" s="100">
        <v>30</v>
      </c>
      <c r="E41" s="100">
        <v>40</v>
      </c>
      <c r="F41" s="101">
        <v>40</v>
      </c>
      <c r="G41" s="101">
        <v>50</v>
      </c>
      <c r="H41" s="100">
        <v>20</v>
      </c>
      <c r="I41" s="100">
        <v>30</v>
      </c>
      <c r="J41" s="52">
        <f t="shared" si="28"/>
        <v>0.8</v>
      </c>
      <c r="K41" s="52">
        <f>(C41*G41)/100</f>
        <v>1</v>
      </c>
      <c r="L41" s="42">
        <f t="shared" si="19"/>
        <v>50</v>
      </c>
      <c r="M41" s="38">
        <f t="shared" si="29"/>
        <v>15</v>
      </c>
      <c r="N41" s="38">
        <f t="shared" si="30"/>
        <v>20</v>
      </c>
      <c r="O41" s="38">
        <f t="shared" si="31"/>
        <v>20</v>
      </c>
      <c r="P41" s="38">
        <f t="shared" si="32"/>
        <v>25</v>
      </c>
      <c r="Q41" s="38">
        <f t="shared" si="33"/>
        <v>10</v>
      </c>
      <c r="R41" s="38">
        <f t="shared" si="34"/>
        <v>15</v>
      </c>
      <c r="S41" s="50">
        <f t="shared" si="35"/>
        <v>35</v>
      </c>
      <c r="T41" s="50">
        <f t="shared" si="36"/>
        <v>45</v>
      </c>
      <c r="U41" s="48"/>
      <c r="V41" s="48"/>
      <c r="W41" s="48"/>
      <c r="X41" s="48"/>
    </row>
    <row r="42" spans="1:24" s="32" customFormat="1" x14ac:dyDescent="0.3">
      <c r="A42" s="49" t="s">
        <v>33</v>
      </c>
      <c r="B42" s="28"/>
      <c r="C42" s="105">
        <f>SUM(C32:C41)</f>
        <v>34</v>
      </c>
      <c r="D42" s="33"/>
      <c r="E42" s="33"/>
      <c r="F42" s="33"/>
      <c r="G42" s="33"/>
      <c r="H42" s="33"/>
      <c r="I42" s="33"/>
      <c r="J42" s="104">
        <f>SUM(J32:J41)</f>
        <v>13.8</v>
      </c>
      <c r="K42" s="104">
        <f>SUM(K32:K41)</f>
        <v>17.2</v>
      </c>
      <c r="L42" s="105"/>
      <c r="M42" s="104">
        <f>SUM(M32:M41)</f>
        <v>256.25</v>
      </c>
      <c r="N42" s="104">
        <f>SUM(N32:N41)</f>
        <v>347.5</v>
      </c>
      <c r="O42" s="104">
        <f>SUM(O32:O41)</f>
        <v>345</v>
      </c>
      <c r="P42" s="104">
        <f>SUM(P32:P41)</f>
        <v>430</v>
      </c>
      <c r="Q42" s="104">
        <f>SUM(Q32:Q41)</f>
        <v>108.75</v>
      </c>
      <c r="R42" s="104">
        <f>SUM(R32:R41)</f>
        <v>267.5</v>
      </c>
      <c r="S42" s="51">
        <f>SUM(S32:S41)</f>
        <v>601.25</v>
      </c>
      <c r="T42" s="51">
        <f>SUM(T32:T41)</f>
        <v>777.5</v>
      </c>
      <c r="U42" s="31">
        <v>480</v>
      </c>
      <c r="V42" s="45">
        <f>S42+U42</f>
        <v>1081.25</v>
      </c>
      <c r="W42" s="45">
        <f>T42+U42</f>
        <v>1257.5</v>
      </c>
      <c r="X42" s="31">
        <v>1120</v>
      </c>
    </row>
    <row r="43" spans="1:24" s="9" customFormat="1" ht="22.05" customHeight="1" x14ac:dyDescent="0.3">
      <c r="A43" s="85" t="s">
        <v>16</v>
      </c>
      <c r="B43" s="23" t="s">
        <v>17</v>
      </c>
      <c r="C43" s="44">
        <f>C9+C19+C31+C42</f>
        <v>142</v>
      </c>
      <c r="D43" s="2"/>
      <c r="E43" s="2"/>
      <c r="F43" s="7"/>
      <c r="G43" s="7"/>
      <c r="H43" s="2"/>
      <c r="I43" s="2"/>
      <c r="J43" s="16"/>
      <c r="K43" s="16"/>
      <c r="L43" s="44"/>
      <c r="M43" s="44"/>
      <c r="N43" s="44"/>
      <c r="O43" s="44"/>
      <c r="P43" s="44"/>
      <c r="Q43" s="44"/>
      <c r="R43" s="44"/>
      <c r="S43" s="44"/>
      <c r="T43" s="44"/>
    </row>
    <row r="44" spans="1:24" s="12" customFormat="1" x14ac:dyDescent="0.3">
      <c r="A44" s="86"/>
      <c r="B44" s="24" t="s">
        <v>3</v>
      </c>
      <c r="C44" s="44"/>
      <c r="D44" s="2"/>
      <c r="E44" s="2"/>
      <c r="F44" s="7"/>
      <c r="G44" s="7"/>
      <c r="H44" s="2"/>
      <c r="I44" s="2"/>
      <c r="J44" s="107">
        <f>J9+J19+J31+J42</f>
        <v>45.900000000000006</v>
      </c>
      <c r="K44" s="107">
        <f>K9+K19+K31+K42</f>
        <v>60.900000000000006</v>
      </c>
      <c r="L44" s="44"/>
      <c r="M44" s="44"/>
      <c r="N44" s="44"/>
      <c r="O44" s="44"/>
      <c r="P44" s="44"/>
      <c r="Q44" s="44"/>
      <c r="R44" s="44"/>
      <c r="S44" s="44"/>
      <c r="T44" s="44"/>
    </row>
    <row r="45" spans="1:24" s="12" customFormat="1" ht="22.35" customHeight="1" x14ac:dyDescent="0.3">
      <c r="A45" s="86"/>
      <c r="B45" s="24" t="s">
        <v>19</v>
      </c>
      <c r="C45" s="44">
        <v>99</v>
      </c>
      <c r="D45" s="2"/>
      <c r="E45" s="2"/>
      <c r="F45" s="7"/>
      <c r="G45" s="7"/>
      <c r="H45" s="2"/>
      <c r="I45" s="2"/>
      <c r="J45" s="16"/>
      <c r="K45" s="16"/>
      <c r="L45" s="44"/>
      <c r="M45" s="44"/>
      <c r="N45" s="44"/>
      <c r="O45" s="44"/>
      <c r="P45" s="44"/>
      <c r="Q45" s="44"/>
      <c r="R45" s="44"/>
      <c r="S45" s="44"/>
      <c r="T45" s="44"/>
    </row>
    <row r="46" spans="1:24" s="12" customFormat="1" ht="22.35" customHeight="1" x14ac:dyDescent="0.3">
      <c r="A46" s="87"/>
      <c r="B46" s="24" t="s">
        <v>16</v>
      </c>
      <c r="C46" s="44">
        <f>C43+C45</f>
        <v>241</v>
      </c>
      <c r="D46" s="2"/>
      <c r="E46" s="2"/>
      <c r="F46" s="7"/>
      <c r="G46" s="7"/>
      <c r="H46" s="2"/>
      <c r="I46" s="2"/>
      <c r="J46" s="16"/>
      <c r="K46" s="16"/>
      <c r="L46" s="44"/>
      <c r="M46" s="44"/>
      <c r="N46" s="44"/>
      <c r="O46" s="44"/>
      <c r="P46" s="44"/>
      <c r="Q46" s="44"/>
      <c r="R46" s="44"/>
      <c r="S46" s="44"/>
      <c r="T46" s="44"/>
    </row>
    <row r="48" spans="1:24" ht="56.4" customHeight="1" x14ac:dyDescent="0.3">
      <c r="B48" s="25" t="s">
        <v>44</v>
      </c>
    </row>
  </sheetData>
  <mergeCells count="7">
    <mergeCell ref="O1:P1"/>
    <mergeCell ref="Q1:R1"/>
    <mergeCell ref="A43:A46"/>
    <mergeCell ref="D1:E1"/>
    <mergeCell ref="F1:G1"/>
    <mergeCell ref="H1:I1"/>
    <mergeCell ref="M1:N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B13" sqref="B13"/>
    </sheetView>
  </sheetViews>
  <sheetFormatPr defaultColWidth="9.109375" defaultRowHeight="14.4" x14ac:dyDescent="0.3"/>
  <cols>
    <col min="1" max="1" width="23" style="59" customWidth="1"/>
    <col min="2" max="2" width="9.109375" style="59"/>
    <col min="3" max="3" width="13.88671875" style="59" customWidth="1"/>
    <col min="4" max="5" width="9.109375" style="59"/>
    <col min="6" max="6" width="10.5546875" style="59" customWidth="1"/>
    <col min="7" max="8" width="9.109375" style="59"/>
    <col min="9" max="9" width="10.33203125" style="59" customWidth="1"/>
    <col min="10" max="11" width="9.109375" style="59"/>
    <col min="12" max="12" width="11" style="59" customWidth="1"/>
    <col min="13" max="13" width="9.109375" style="59"/>
    <col min="14" max="14" width="14.6640625" style="59" customWidth="1"/>
    <col min="15" max="15" width="13.6640625" style="59" customWidth="1"/>
    <col min="16" max="16" width="9.109375" style="59"/>
    <col min="17" max="17" width="9.21875" customWidth="1"/>
    <col min="18" max="16384" width="9.109375" style="59"/>
  </cols>
  <sheetData>
    <row r="1" spans="1:16" s="59" customFormat="1" ht="12.6" x14ac:dyDescent="0.2">
      <c r="A1" s="95" t="s">
        <v>38</v>
      </c>
      <c r="B1" s="92" t="s">
        <v>39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 t="s">
        <v>11</v>
      </c>
      <c r="O1" s="92" t="s">
        <v>40</v>
      </c>
    </row>
    <row r="2" spans="1:16" s="59" customFormat="1" ht="12.6" x14ac:dyDescent="0.2">
      <c r="A2" s="95"/>
      <c r="B2" s="58" t="s">
        <v>12</v>
      </c>
      <c r="C2" s="58" t="s">
        <v>41</v>
      </c>
      <c r="D2" s="58" t="s">
        <v>0</v>
      </c>
      <c r="E2" s="58" t="s">
        <v>13</v>
      </c>
      <c r="F2" s="58" t="s">
        <v>41</v>
      </c>
      <c r="G2" s="58" t="s">
        <v>0</v>
      </c>
      <c r="H2" s="58" t="s">
        <v>14</v>
      </c>
      <c r="I2" s="58" t="s">
        <v>41</v>
      </c>
      <c r="J2" s="58" t="s">
        <v>0</v>
      </c>
      <c r="K2" s="58" t="s">
        <v>15</v>
      </c>
      <c r="L2" s="58" t="s">
        <v>41</v>
      </c>
      <c r="M2" s="58" t="s">
        <v>0</v>
      </c>
      <c r="N2" s="92"/>
      <c r="O2" s="92"/>
    </row>
    <row r="3" spans="1:16" s="59" customFormat="1" ht="12.6" x14ac:dyDescent="0.2">
      <c r="A3" s="57" t="s">
        <v>4</v>
      </c>
      <c r="B3" s="60">
        <v>4</v>
      </c>
      <c r="C3" s="60">
        <f>B3*35</f>
        <v>140</v>
      </c>
      <c r="D3" s="61">
        <v>8</v>
      </c>
      <c r="E3" s="60">
        <v>4</v>
      </c>
      <c r="F3" s="60">
        <f>E3*35</f>
        <v>140</v>
      </c>
      <c r="G3" s="61">
        <v>8</v>
      </c>
      <c r="H3" s="60">
        <v>4</v>
      </c>
      <c r="I3" s="60">
        <f>H3*35</f>
        <v>140</v>
      </c>
      <c r="J3" s="61">
        <v>8</v>
      </c>
      <c r="K3" s="60">
        <v>4</v>
      </c>
      <c r="L3" s="60">
        <f>K3*32</f>
        <v>128</v>
      </c>
      <c r="M3" s="61">
        <v>8</v>
      </c>
      <c r="N3" s="62">
        <f t="shared" ref="N3:N8" si="0">D3+G3+J3+M3</f>
        <v>32</v>
      </c>
      <c r="O3" s="60">
        <f>C3+F3+I3+L3</f>
        <v>548</v>
      </c>
    </row>
    <row r="4" spans="1:16" s="59" customFormat="1" ht="12.6" x14ac:dyDescent="0.2">
      <c r="A4" s="63" t="s">
        <v>5</v>
      </c>
      <c r="B4" s="64">
        <v>2</v>
      </c>
      <c r="C4" s="60">
        <f t="shared" ref="C4:C10" si="1">B4*35</f>
        <v>70</v>
      </c>
      <c r="D4" s="65">
        <v>4</v>
      </c>
      <c r="E4" s="64">
        <v>2</v>
      </c>
      <c r="F4" s="60">
        <f t="shared" ref="F4:F10" si="2">E4*35</f>
        <v>70</v>
      </c>
      <c r="G4" s="65">
        <v>4</v>
      </c>
      <c r="H4" s="64">
        <v>2</v>
      </c>
      <c r="I4" s="60">
        <f t="shared" ref="I4:I10" si="3">H4*35</f>
        <v>70</v>
      </c>
      <c r="J4" s="65">
        <v>4</v>
      </c>
      <c r="K4" s="64">
        <v>2</v>
      </c>
      <c r="L4" s="60">
        <f t="shared" ref="L4:L10" si="4">K4*32</f>
        <v>64</v>
      </c>
      <c r="M4" s="65">
        <v>4</v>
      </c>
      <c r="N4" s="66">
        <f t="shared" si="0"/>
        <v>16</v>
      </c>
      <c r="O4" s="60">
        <f t="shared" ref="O4:O10" si="5">C4+F4+I4+L4</f>
        <v>274</v>
      </c>
    </row>
    <row r="5" spans="1:16" s="59" customFormat="1" ht="12.6" x14ac:dyDescent="0.2">
      <c r="A5" s="57" t="s">
        <v>6</v>
      </c>
      <c r="B5" s="60">
        <v>4</v>
      </c>
      <c r="C5" s="60">
        <f t="shared" si="1"/>
        <v>140</v>
      </c>
      <c r="D5" s="61">
        <v>8</v>
      </c>
      <c r="E5" s="60">
        <v>4</v>
      </c>
      <c r="F5" s="60">
        <f t="shared" si="2"/>
        <v>140</v>
      </c>
      <c r="G5" s="61">
        <v>8</v>
      </c>
      <c r="H5" s="60">
        <v>3</v>
      </c>
      <c r="I5" s="60">
        <f t="shared" si="3"/>
        <v>105</v>
      </c>
      <c r="J5" s="61">
        <v>6</v>
      </c>
      <c r="K5" s="60">
        <v>3</v>
      </c>
      <c r="L5" s="60">
        <f t="shared" si="4"/>
        <v>96</v>
      </c>
      <c r="M5" s="61">
        <v>6</v>
      </c>
      <c r="N5" s="62">
        <f t="shared" si="0"/>
        <v>28</v>
      </c>
      <c r="O5" s="60">
        <f t="shared" si="5"/>
        <v>481</v>
      </c>
    </row>
    <row r="6" spans="1:16" s="59" customFormat="1" ht="12.6" x14ac:dyDescent="0.2">
      <c r="A6" s="63" t="s">
        <v>8</v>
      </c>
      <c r="B6" s="64">
        <v>1</v>
      </c>
      <c r="C6" s="60">
        <f t="shared" si="1"/>
        <v>35</v>
      </c>
      <c r="D6" s="65">
        <v>2</v>
      </c>
      <c r="E6" s="64">
        <v>1</v>
      </c>
      <c r="F6" s="60">
        <f t="shared" si="2"/>
        <v>35</v>
      </c>
      <c r="G6" s="65">
        <v>2</v>
      </c>
      <c r="H6" s="67">
        <v>1</v>
      </c>
      <c r="I6" s="60">
        <f t="shared" si="3"/>
        <v>35</v>
      </c>
      <c r="J6" s="65">
        <v>2</v>
      </c>
      <c r="K6" s="64"/>
      <c r="L6" s="60">
        <f t="shared" si="4"/>
        <v>0</v>
      </c>
      <c r="M6" s="65"/>
      <c r="N6" s="66">
        <f t="shared" si="0"/>
        <v>6</v>
      </c>
      <c r="O6" s="60">
        <f t="shared" si="5"/>
        <v>105</v>
      </c>
    </row>
    <row r="7" spans="1:16" s="59" customFormat="1" ht="12.6" x14ac:dyDescent="0.2">
      <c r="A7" s="57" t="s">
        <v>9</v>
      </c>
      <c r="B7" s="60"/>
      <c r="C7" s="60">
        <f t="shared" si="1"/>
        <v>0</v>
      </c>
      <c r="D7" s="61"/>
      <c r="E7" s="60"/>
      <c r="F7" s="60">
        <f t="shared" si="2"/>
        <v>0</v>
      </c>
      <c r="G7" s="61"/>
      <c r="H7" s="60"/>
      <c r="I7" s="60">
        <f t="shared" si="3"/>
        <v>0</v>
      </c>
      <c r="J7" s="61"/>
      <c r="K7" s="60">
        <v>2</v>
      </c>
      <c r="L7" s="60">
        <f t="shared" si="4"/>
        <v>64</v>
      </c>
      <c r="M7" s="61">
        <v>3</v>
      </c>
      <c r="N7" s="62">
        <f t="shared" si="0"/>
        <v>3</v>
      </c>
      <c r="O7" s="60">
        <f t="shared" si="5"/>
        <v>64</v>
      </c>
    </row>
    <row r="8" spans="1:16" s="59" customFormat="1" ht="25.2" x14ac:dyDescent="0.2">
      <c r="A8" s="63" t="s">
        <v>20</v>
      </c>
      <c r="B8" s="64"/>
      <c r="C8" s="60">
        <f t="shared" si="1"/>
        <v>0</v>
      </c>
      <c r="D8" s="65"/>
      <c r="E8" s="64"/>
      <c r="F8" s="60">
        <f t="shared" si="2"/>
        <v>0</v>
      </c>
      <c r="G8" s="65"/>
      <c r="H8" s="64"/>
      <c r="I8" s="60">
        <f t="shared" si="3"/>
        <v>0</v>
      </c>
      <c r="J8" s="65"/>
      <c r="K8" s="64">
        <v>1</v>
      </c>
      <c r="L8" s="60">
        <f t="shared" si="4"/>
        <v>32</v>
      </c>
      <c r="M8" s="65">
        <v>2</v>
      </c>
      <c r="N8" s="66">
        <f t="shared" si="0"/>
        <v>2</v>
      </c>
      <c r="O8" s="60">
        <f t="shared" si="5"/>
        <v>32</v>
      </c>
    </row>
    <row r="9" spans="1:16" s="59" customFormat="1" ht="25.2" x14ac:dyDescent="0.2">
      <c r="A9" s="57" t="s">
        <v>7</v>
      </c>
      <c r="B9" s="60">
        <v>2</v>
      </c>
      <c r="C9" s="60">
        <f t="shared" si="1"/>
        <v>70</v>
      </c>
      <c r="D9" s="61">
        <v>2</v>
      </c>
      <c r="E9" s="60">
        <v>2</v>
      </c>
      <c r="F9" s="60">
        <f t="shared" si="2"/>
        <v>70</v>
      </c>
      <c r="G9" s="61">
        <v>2</v>
      </c>
      <c r="H9" s="60">
        <v>2</v>
      </c>
      <c r="I9" s="60">
        <f t="shared" si="3"/>
        <v>70</v>
      </c>
      <c r="J9" s="61">
        <v>2</v>
      </c>
      <c r="K9" s="60">
        <v>2</v>
      </c>
      <c r="L9" s="60">
        <f t="shared" si="4"/>
        <v>64</v>
      </c>
      <c r="M9" s="61">
        <v>2</v>
      </c>
      <c r="N9" s="62">
        <f>D9+G9+J9+M9</f>
        <v>8</v>
      </c>
      <c r="O9" s="60">
        <f t="shared" si="5"/>
        <v>274</v>
      </c>
    </row>
    <row r="10" spans="1:16" s="59" customFormat="1" ht="12.6" x14ac:dyDescent="0.2">
      <c r="A10" s="57" t="s">
        <v>10</v>
      </c>
      <c r="B10" s="60">
        <v>1</v>
      </c>
      <c r="C10" s="60">
        <f t="shared" si="1"/>
        <v>35</v>
      </c>
      <c r="D10" s="61">
        <v>1</v>
      </c>
      <c r="E10" s="60">
        <v>1</v>
      </c>
      <c r="F10" s="60">
        <f t="shared" si="2"/>
        <v>35</v>
      </c>
      <c r="G10" s="61">
        <v>1</v>
      </c>
      <c r="H10" s="60">
        <v>1</v>
      </c>
      <c r="I10" s="60">
        <f t="shared" si="3"/>
        <v>35</v>
      </c>
      <c r="J10" s="61">
        <v>1</v>
      </c>
      <c r="K10" s="60">
        <v>1</v>
      </c>
      <c r="L10" s="60">
        <f t="shared" si="4"/>
        <v>32</v>
      </c>
      <c r="M10" s="61">
        <v>1</v>
      </c>
      <c r="N10" s="62">
        <f t="shared" ref="N10" si="6">D10+G10+J10+M10</f>
        <v>4</v>
      </c>
      <c r="O10" s="60">
        <f t="shared" si="5"/>
        <v>137</v>
      </c>
    </row>
    <row r="11" spans="1:16" s="59" customFormat="1" ht="12.6" x14ac:dyDescent="0.2">
      <c r="A11" s="57" t="s">
        <v>16</v>
      </c>
      <c r="B11" s="58">
        <f t="shared" ref="B11:N11" si="7">SUM(B3:B10)</f>
        <v>14</v>
      </c>
      <c r="C11" s="58">
        <f>SUM(C3:C10)</f>
        <v>490</v>
      </c>
      <c r="D11" s="68">
        <f t="shared" si="7"/>
        <v>25</v>
      </c>
      <c r="E11" s="69">
        <f t="shared" si="7"/>
        <v>14</v>
      </c>
      <c r="F11" s="69">
        <f>SUM(F3:F10)</f>
        <v>490</v>
      </c>
      <c r="G11" s="68">
        <f t="shared" si="7"/>
        <v>25</v>
      </c>
      <c r="H11" s="69">
        <f t="shared" si="7"/>
        <v>13</v>
      </c>
      <c r="I11" s="69">
        <f>SUM(I3:I10)</f>
        <v>455</v>
      </c>
      <c r="J11" s="65">
        <f>SUM(J3:J10)</f>
        <v>23</v>
      </c>
      <c r="K11" s="69">
        <f t="shared" si="7"/>
        <v>15</v>
      </c>
      <c r="L11" s="69">
        <f>SUM(L3:L10)</f>
        <v>480</v>
      </c>
      <c r="M11" s="65">
        <f t="shared" si="7"/>
        <v>26</v>
      </c>
      <c r="N11" s="58">
        <f t="shared" si="7"/>
        <v>99</v>
      </c>
      <c r="O11" s="58">
        <f>SUM(O3:O10)</f>
        <v>1915</v>
      </c>
      <c r="P11" s="59">
        <f>C11+F11+I11+L11</f>
        <v>1915</v>
      </c>
    </row>
    <row r="17" spans="1:13" s="59" customFormat="1" ht="12.6" x14ac:dyDescent="0.2">
      <c r="A17" s="93"/>
      <c r="B17" s="93"/>
      <c r="C17" s="93"/>
      <c r="D17" s="93"/>
      <c r="E17" s="93"/>
      <c r="F17" s="93"/>
      <c r="G17" s="93"/>
      <c r="H17" s="93"/>
      <c r="I17" s="93"/>
      <c r="J17" s="93"/>
    </row>
    <row r="18" spans="1:13" s="59" customFormat="1" ht="12.6" x14ac:dyDescent="0.2">
      <c r="A18" s="70"/>
      <c r="B18" s="71"/>
      <c r="C18" s="71"/>
      <c r="D18" s="71"/>
    </row>
    <row r="19" spans="1:13" s="59" customFormat="1" ht="12.6" x14ac:dyDescent="0.2">
      <c r="A19" s="94" t="s">
        <v>38</v>
      </c>
      <c r="B19" s="94" t="s">
        <v>42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</row>
    <row r="20" spans="1:13" s="59" customFormat="1" ht="12.6" x14ac:dyDescent="0.2">
      <c r="A20" s="94"/>
      <c r="B20" s="73" t="s">
        <v>12</v>
      </c>
      <c r="C20" s="72" t="s">
        <v>41</v>
      </c>
      <c r="D20" s="73" t="s">
        <v>0</v>
      </c>
      <c r="E20" s="73" t="s">
        <v>13</v>
      </c>
      <c r="F20" s="72" t="s">
        <v>41</v>
      </c>
      <c r="G20" s="73" t="s">
        <v>0</v>
      </c>
      <c r="H20" s="73" t="s">
        <v>14</v>
      </c>
      <c r="I20" s="72" t="s">
        <v>41</v>
      </c>
      <c r="J20" s="73" t="s">
        <v>0</v>
      </c>
      <c r="K20" s="73" t="s">
        <v>0</v>
      </c>
      <c r="L20" s="73" t="s">
        <v>41</v>
      </c>
    </row>
    <row r="21" spans="1:13" s="59" customFormat="1" ht="12.6" x14ac:dyDescent="0.2">
      <c r="A21" s="74" t="s">
        <v>4</v>
      </c>
      <c r="B21" s="75">
        <v>3</v>
      </c>
      <c r="C21" s="76">
        <f>B21*35</f>
        <v>105</v>
      </c>
      <c r="D21" s="77">
        <v>6</v>
      </c>
      <c r="E21" s="75">
        <v>3</v>
      </c>
      <c r="F21" s="75">
        <f>E21*35</f>
        <v>105</v>
      </c>
      <c r="G21" s="77">
        <v>6</v>
      </c>
      <c r="H21" s="75">
        <v>3</v>
      </c>
      <c r="I21" s="76">
        <f>H21*32</f>
        <v>96</v>
      </c>
      <c r="J21" s="77">
        <v>6</v>
      </c>
      <c r="K21" s="78">
        <f>D21+G21+J21+F22</f>
        <v>88</v>
      </c>
      <c r="L21" s="76">
        <f>C21+F21+I21</f>
        <v>306</v>
      </c>
    </row>
    <row r="22" spans="1:13" s="59" customFormat="1" ht="12.6" x14ac:dyDescent="0.2">
      <c r="A22" s="74" t="s">
        <v>5</v>
      </c>
      <c r="B22" s="75">
        <v>2</v>
      </c>
      <c r="C22" s="76">
        <f t="shared" ref="C22:C25" si="8">B22*35</f>
        <v>70</v>
      </c>
      <c r="D22" s="77">
        <v>4</v>
      </c>
      <c r="E22" s="75">
        <v>2</v>
      </c>
      <c r="F22" s="75">
        <f t="shared" ref="F22:F25" si="9">E22*35</f>
        <v>70</v>
      </c>
      <c r="G22" s="77">
        <v>4</v>
      </c>
      <c r="H22" s="75">
        <v>2</v>
      </c>
      <c r="I22" s="76">
        <f t="shared" ref="I22:I25" si="10">H22*32</f>
        <v>64</v>
      </c>
      <c r="J22" s="77">
        <v>4</v>
      </c>
      <c r="K22" s="78">
        <f>D22+G22+J22+F23</f>
        <v>82</v>
      </c>
      <c r="L22" s="76">
        <f t="shared" ref="L22:L25" si="11">C22+F22+I22</f>
        <v>204</v>
      </c>
    </row>
    <row r="23" spans="1:13" s="59" customFormat="1" ht="25.2" x14ac:dyDescent="0.2">
      <c r="A23" s="79" t="s">
        <v>7</v>
      </c>
      <c r="B23" s="75">
        <v>2</v>
      </c>
      <c r="C23" s="76">
        <f t="shared" si="8"/>
        <v>70</v>
      </c>
      <c r="D23" s="77">
        <v>2</v>
      </c>
      <c r="E23" s="75">
        <v>2</v>
      </c>
      <c r="F23" s="75">
        <f t="shared" si="9"/>
        <v>70</v>
      </c>
      <c r="G23" s="77">
        <v>2</v>
      </c>
      <c r="H23" s="75">
        <v>2</v>
      </c>
      <c r="I23" s="76">
        <f t="shared" si="10"/>
        <v>64</v>
      </c>
      <c r="J23" s="77">
        <v>2</v>
      </c>
      <c r="K23" s="78">
        <f>D23+G23+J23+F24</f>
        <v>6</v>
      </c>
      <c r="L23" s="76">
        <f t="shared" si="11"/>
        <v>204</v>
      </c>
    </row>
    <row r="24" spans="1:13" s="59" customFormat="1" ht="12.6" x14ac:dyDescent="0.2">
      <c r="A24" s="74" t="s">
        <v>8</v>
      </c>
      <c r="B24" s="75">
        <v>2</v>
      </c>
      <c r="C24" s="76">
        <f t="shared" si="8"/>
        <v>70</v>
      </c>
      <c r="D24" s="77">
        <v>3</v>
      </c>
      <c r="E24" s="75"/>
      <c r="F24" s="75">
        <f t="shared" si="9"/>
        <v>0</v>
      </c>
      <c r="G24" s="77"/>
      <c r="H24" s="75"/>
      <c r="I24" s="76">
        <f t="shared" si="10"/>
        <v>0</v>
      </c>
      <c r="J24" s="77"/>
      <c r="K24" s="78">
        <f>D24+G24+J24+F25</f>
        <v>38</v>
      </c>
      <c r="L24" s="76">
        <f t="shared" si="11"/>
        <v>70</v>
      </c>
    </row>
    <row r="25" spans="1:13" s="59" customFormat="1" ht="12.6" x14ac:dyDescent="0.2">
      <c r="A25" s="74" t="s">
        <v>10</v>
      </c>
      <c r="B25" s="75">
        <v>1</v>
      </c>
      <c r="C25" s="76">
        <f t="shared" si="8"/>
        <v>35</v>
      </c>
      <c r="D25" s="77">
        <v>1</v>
      </c>
      <c r="E25" s="75">
        <v>1</v>
      </c>
      <c r="F25" s="75">
        <f t="shared" si="9"/>
        <v>35</v>
      </c>
      <c r="G25" s="77">
        <v>1</v>
      </c>
      <c r="H25" s="75">
        <v>1</v>
      </c>
      <c r="I25" s="76">
        <f t="shared" si="10"/>
        <v>32</v>
      </c>
      <c r="J25" s="77">
        <v>1</v>
      </c>
      <c r="K25" s="78">
        <f>D25+G25+J25+F26</f>
        <v>283</v>
      </c>
      <c r="L25" s="76">
        <f t="shared" si="11"/>
        <v>102</v>
      </c>
    </row>
    <row r="26" spans="1:13" s="59" customFormat="1" ht="12.6" x14ac:dyDescent="0.2">
      <c r="A26" s="74" t="s">
        <v>16</v>
      </c>
      <c r="B26" s="78">
        <f t="shared" ref="B26:L26" si="12">SUM(B21:B25)</f>
        <v>10</v>
      </c>
      <c r="C26" s="80">
        <f t="shared" si="12"/>
        <v>350</v>
      </c>
      <c r="D26" s="81">
        <f t="shared" si="12"/>
        <v>16</v>
      </c>
      <c r="E26" s="78">
        <f t="shared" si="12"/>
        <v>8</v>
      </c>
      <c r="F26" s="78">
        <f t="shared" si="12"/>
        <v>280</v>
      </c>
      <c r="G26" s="81">
        <f t="shared" si="12"/>
        <v>13</v>
      </c>
      <c r="H26" s="78">
        <f t="shared" si="12"/>
        <v>8</v>
      </c>
      <c r="I26" s="80">
        <f t="shared" si="12"/>
        <v>256</v>
      </c>
      <c r="J26" s="81">
        <f t="shared" si="12"/>
        <v>13</v>
      </c>
      <c r="K26" s="78">
        <f t="shared" si="12"/>
        <v>497</v>
      </c>
      <c r="L26" s="80">
        <f t="shared" si="12"/>
        <v>886</v>
      </c>
      <c r="M26" s="59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Izračun_4.1</vt:lpstr>
      <vt:lpstr>Izračun_4.2</vt:lpstr>
      <vt:lpstr>OO dio</vt:lpstr>
      <vt:lpstr>Izračun_4.1!_Toc157676429</vt:lpstr>
      <vt:lpstr>Izračun_4.1!_Toc177978864</vt:lpstr>
      <vt:lpstr>Izračun_4.1!_Toc177978870</vt:lpstr>
      <vt:lpstr>Izračun_4.1!_Toc177978871</vt:lpstr>
      <vt:lpstr>Izračun_4.1!_Toc177978872</vt:lpstr>
      <vt:lpstr>Izračun_4.1!_Toc177978877</vt:lpstr>
      <vt:lpstr>Izračun_4.1!_Toc177978878</vt:lpstr>
      <vt:lpstr>Izračun_4.1!_Toc177978887</vt:lpstr>
      <vt:lpstr>Izračun_4.1!Print_Area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ASOO</cp:lastModifiedBy>
  <cp:lastPrinted>2024-11-11T13:13:58Z</cp:lastPrinted>
  <dcterms:created xsi:type="dcterms:W3CDTF">2023-10-16T10:32:43Z</dcterms:created>
  <dcterms:modified xsi:type="dcterms:W3CDTF">2026-03-02T13:05:29Z</dcterms:modified>
</cp:coreProperties>
</file>