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53" documentId="8_{D29165AA-07DA-400C-A100-8E615F37BF77}" xr6:coauthVersionLast="47" xr6:coauthVersionMax="47" xr10:uidLastSave="{13D7D1D8-3699-4450-8BEC-FAA56E29FE99}"/>
  <bookViews>
    <workbookView xWindow="24" yWindow="744" windowWidth="23016" windowHeight="13656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26134921" localSheetId="1">Izračun_4.2!$B$24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3611385" localSheetId="1">Izračun_4.2!$B$18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5" l="1"/>
  <c r="Q15" i="5"/>
  <c r="R13" i="5"/>
  <c r="Q13" i="5"/>
  <c r="P15" i="5"/>
  <c r="T15" i="5" s="1"/>
  <c r="P13" i="5"/>
  <c r="T13" i="5" s="1"/>
  <c r="O15" i="5"/>
  <c r="S15" i="5"/>
  <c r="O13" i="5"/>
  <c r="S13" i="5"/>
  <c r="N15" i="5"/>
  <c r="N13" i="5"/>
  <c r="M15" i="5"/>
  <c r="M13" i="5"/>
  <c r="M12" i="5"/>
  <c r="L15" i="5" l="1"/>
  <c r="L16" i="5"/>
  <c r="L13" i="5"/>
  <c r="C42" i="5"/>
  <c r="K37" i="5"/>
  <c r="K36" i="5"/>
  <c r="J3" i="5"/>
  <c r="K3" i="5"/>
  <c r="C39" i="5"/>
  <c r="K15" i="5"/>
  <c r="K13" i="5"/>
  <c r="J15" i="5"/>
  <c r="J13" i="5"/>
  <c r="J12" i="5"/>
  <c r="J14" i="5"/>
  <c r="K35" i="5"/>
  <c r="K34" i="5"/>
  <c r="K33" i="5"/>
  <c r="K32" i="5"/>
  <c r="K31" i="5"/>
  <c r="J22" i="5"/>
  <c r="K6" i="5"/>
  <c r="P6" i="5"/>
  <c r="J6" i="5"/>
  <c r="O6" i="5"/>
  <c r="N6" i="5"/>
  <c r="M6" i="5"/>
  <c r="L6" i="5"/>
  <c r="R8" i="5"/>
  <c r="Q8" i="5"/>
  <c r="K8" i="5"/>
  <c r="P8" i="5"/>
  <c r="J8" i="5"/>
  <c r="O8" i="5"/>
  <c r="N8" i="5"/>
  <c r="M8" i="5"/>
  <c r="L8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S8" i="5" l="1"/>
  <c r="T8" i="5"/>
  <c r="K26" i="6"/>
  <c r="O3" i="6"/>
  <c r="O11" i="6" s="1"/>
  <c r="L21" i="6"/>
  <c r="L26" i="6" s="1"/>
  <c r="M32" i="5"/>
  <c r="N32" i="5"/>
  <c r="O32" i="5"/>
  <c r="P32" i="5"/>
  <c r="Q32" i="5"/>
  <c r="R32" i="5"/>
  <c r="M33" i="5"/>
  <c r="N33" i="5"/>
  <c r="O33" i="5"/>
  <c r="P33" i="5"/>
  <c r="Q33" i="5"/>
  <c r="R33" i="5"/>
  <c r="M34" i="5"/>
  <c r="N34" i="5"/>
  <c r="O34" i="5"/>
  <c r="P34" i="5"/>
  <c r="Q34" i="5"/>
  <c r="R34" i="5"/>
  <c r="M35" i="5"/>
  <c r="N35" i="5"/>
  <c r="O35" i="5"/>
  <c r="P35" i="5"/>
  <c r="Q35" i="5"/>
  <c r="R35" i="5"/>
  <c r="M36" i="5"/>
  <c r="N36" i="5"/>
  <c r="O36" i="5"/>
  <c r="S36" i="5" s="1"/>
  <c r="P36" i="5"/>
  <c r="Q36" i="5"/>
  <c r="R36" i="5"/>
  <c r="M37" i="5"/>
  <c r="N37" i="5"/>
  <c r="O37" i="5"/>
  <c r="P37" i="5"/>
  <c r="Q37" i="5"/>
  <c r="R37" i="5"/>
  <c r="L32" i="5"/>
  <c r="L33" i="5"/>
  <c r="L34" i="5"/>
  <c r="L35" i="5"/>
  <c r="L36" i="5"/>
  <c r="L37" i="5"/>
  <c r="J32" i="5"/>
  <c r="J33" i="5"/>
  <c r="J34" i="5"/>
  <c r="J35" i="5"/>
  <c r="J36" i="5"/>
  <c r="J37" i="5"/>
  <c r="R31" i="5"/>
  <c r="Q31" i="5"/>
  <c r="P31" i="5"/>
  <c r="O31" i="5"/>
  <c r="N31" i="5"/>
  <c r="M31" i="5"/>
  <c r="L31" i="5"/>
  <c r="J31" i="5"/>
  <c r="C38" i="5"/>
  <c r="C30" i="5"/>
  <c r="R29" i="5"/>
  <c r="Q29" i="5"/>
  <c r="P29" i="5"/>
  <c r="O29" i="5"/>
  <c r="N29" i="5"/>
  <c r="M29" i="5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C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R17" i="5"/>
  <c r="Q17" i="5"/>
  <c r="P17" i="5"/>
  <c r="O17" i="5"/>
  <c r="N17" i="5"/>
  <c r="M17" i="5"/>
  <c r="L17" i="5"/>
  <c r="K17" i="5"/>
  <c r="J17" i="5"/>
  <c r="R16" i="5"/>
  <c r="Q16" i="5"/>
  <c r="P16" i="5"/>
  <c r="O16" i="5"/>
  <c r="N16" i="5"/>
  <c r="M16" i="5"/>
  <c r="K16" i="5"/>
  <c r="J16" i="5"/>
  <c r="R14" i="5"/>
  <c r="Q14" i="5"/>
  <c r="P14" i="5"/>
  <c r="O14" i="5"/>
  <c r="N14" i="5"/>
  <c r="M14" i="5"/>
  <c r="L14" i="5"/>
  <c r="K14" i="5"/>
  <c r="R12" i="5"/>
  <c r="Q12" i="5"/>
  <c r="P12" i="5"/>
  <c r="O12" i="5"/>
  <c r="N12" i="5"/>
  <c r="L12" i="5"/>
  <c r="K12" i="5"/>
  <c r="C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7" i="5"/>
  <c r="Q7" i="5"/>
  <c r="P7" i="5"/>
  <c r="O7" i="5"/>
  <c r="N7" i="5"/>
  <c r="M7" i="5"/>
  <c r="L7" i="5"/>
  <c r="K7" i="5"/>
  <c r="J7" i="5"/>
  <c r="R6" i="5"/>
  <c r="Q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37" i="5" l="1"/>
  <c r="S33" i="5"/>
  <c r="T37" i="5"/>
  <c r="K30" i="5"/>
  <c r="T33" i="5"/>
  <c r="J30" i="5"/>
  <c r="T36" i="5"/>
  <c r="S35" i="5"/>
  <c r="S27" i="5"/>
  <c r="T35" i="5"/>
  <c r="J11" i="5"/>
  <c r="J40" i="5" s="1"/>
  <c r="P38" i="5"/>
  <c r="T34" i="5"/>
  <c r="S34" i="5"/>
  <c r="R38" i="5"/>
  <c r="O38" i="5"/>
  <c r="Q38" i="5"/>
  <c r="T32" i="5"/>
  <c r="J38" i="5"/>
  <c r="S32" i="5"/>
  <c r="K38" i="5"/>
  <c r="T31" i="5"/>
  <c r="N38" i="5"/>
  <c r="S31" i="5"/>
  <c r="M38" i="5"/>
  <c r="S22" i="5"/>
  <c r="T28" i="5"/>
  <c r="T17" i="5"/>
  <c r="S6" i="5"/>
  <c r="T9" i="5"/>
  <c r="S7" i="5"/>
  <c r="T27" i="5"/>
  <c r="T19" i="5"/>
  <c r="S29" i="5"/>
  <c r="S9" i="5"/>
  <c r="T29" i="5"/>
  <c r="T7" i="5"/>
  <c r="T4" i="5"/>
  <c r="S5" i="5"/>
  <c r="T5" i="5"/>
  <c r="S26" i="5"/>
  <c r="S2" i="5"/>
  <c r="S19" i="5"/>
  <c r="S23" i="5"/>
  <c r="S20" i="5"/>
  <c r="S24" i="5"/>
  <c r="T20" i="5"/>
  <c r="T24" i="5"/>
  <c r="Q30" i="5"/>
  <c r="R11" i="5"/>
  <c r="S18" i="5"/>
  <c r="T6" i="5"/>
  <c r="T12" i="5"/>
  <c r="R30" i="5"/>
  <c r="S16" i="5"/>
  <c r="S12" i="5"/>
  <c r="S28" i="5"/>
  <c r="N11" i="5"/>
  <c r="O11" i="5"/>
  <c r="N21" i="5"/>
  <c r="S4" i="5"/>
  <c r="S10" i="5"/>
  <c r="T10" i="5"/>
  <c r="J21" i="5"/>
  <c r="K21" i="5"/>
  <c r="M11" i="5"/>
  <c r="R21" i="5"/>
  <c r="N30" i="5"/>
  <c r="M21" i="5"/>
  <c r="T26" i="5"/>
  <c r="T22" i="5"/>
  <c r="P21" i="5"/>
  <c r="Q21" i="5"/>
  <c r="P11" i="5"/>
  <c r="Q11" i="5"/>
  <c r="K11" i="5"/>
  <c r="K40" i="5" s="1"/>
  <c r="T25" i="5"/>
  <c r="T16" i="5"/>
  <c r="O21" i="5"/>
  <c r="T18" i="5"/>
  <c r="P30" i="5"/>
  <c r="O30" i="5"/>
  <c r="T23" i="5"/>
  <c r="S14" i="5"/>
  <c r="S25" i="5"/>
  <c r="T14" i="5"/>
  <c r="S3" i="5"/>
  <c r="S17" i="5"/>
  <c r="T3" i="5"/>
  <c r="M30" i="5"/>
  <c r="T2" i="5"/>
  <c r="S5" i="1"/>
  <c r="T4" i="1"/>
  <c r="T3" i="1"/>
  <c r="S7" i="1"/>
  <c r="S6" i="1"/>
  <c r="S3" i="1"/>
  <c r="T7" i="1"/>
  <c r="T38" i="5" l="1"/>
  <c r="W38" i="5" s="1"/>
  <c r="S38" i="5"/>
  <c r="V38" i="5" s="1"/>
  <c r="S30" i="5"/>
  <c r="V30" i="5" s="1"/>
  <c r="T11" i="5"/>
  <c r="W11" i="5" s="1"/>
  <c r="S11" i="5"/>
  <c r="V11" i="5" s="1"/>
  <c r="T21" i="5"/>
  <c r="W21" i="5" s="1"/>
  <c r="S21" i="5"/>
  <c r="V21" i="5" s="1"/>
  <c r="T30" i="5"/>
  <c r="W30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<sst xmlns="http://schemas.openxmlformats.org/spreadsheetml/2006/main" count="133" uniqueCount="75">
  <si>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</si>
  <si>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</si>
  <si>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</si>
  <si>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</si>
  <si>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</si>
  <si>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</si>
  <si>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</si>
  <si>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</si>
  <si>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</si>
  <si>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</si>
  <si>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</si>
  <si>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</si>
  <si>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</si>
  <si>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</si>
  <si>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</si>
  <si>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</si>
  <si>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</si>
  <si>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</si>
  <si>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</si>
  <si>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</si>
  <si>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</si>
  <si>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</si>
  <si>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</si>
  <si>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</si>
  <si>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</si>
  <si>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</si>
  <si>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</si>
  <si>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</si>
  <si>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</si>
  <si>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</si>
  <si>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</si>
  <si>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</si>
  <si>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</si>
  <si>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</si>
  <si>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</si>
  <si>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</si>
  <si>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</si>
  <si>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</si>
  <si>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</si>
  <si>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</si>
  <si>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</si>
  <si>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</si>
  <si>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</si>
  <si>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Građa atoma i vrste kemijskog vezivanja</t>
  </si>
  <si>
    <t>Ugljikovodici i organski spojevi s kisikom</t>
  </si>
  <si>
    <t>Čovjek i zdravlje</t>
  </si>
  <si>
    <t>Osnove mehanike materijalne točke</t>
  </si>
  <si>
    <t>Ekologija i sigurnost na radu</t>
  </si>
  <si>
    <t>Održivi razvoj</t>
  </si>
  <si>
    <t>Primjena IKT-a u drvnoj tehnologiji</t>
  </si>
  <si>
    <t>Materijali u drvnoj tehnologiji</t>
  </si>
  <si>
    <t>Grafičko prikazivanje proizvoda od drva</t>
  </si>
  <si>
    <t>Ručni i ručni mehanizirani alati u drvnoj tehnologiji</t>
  </si>
  <si>
    <t>Osnove termodinamike</t>
  </si>
  <si>
    <t>Hidrotermička obrada drva</t>
  </si>
  <si>
    <t>Osnove nacrtne geometrije</t>
  </si>
  <si>
    <t>Računalno  konstruiranje u drvnoj tehnologiji</t>
  </si>
  <si>
    <t>Priprema i organizacija proizvodnje</t>
  </si>
  <si>
    <t>Poduzetništvo</t>
  </si>
  <si>
    <t>Pilanska sirovina</t>
  </si>
  <si>
    <t>Pilanska tehnologija</t>
  </si>
  <si>
    <t>Oprema i uređaji u hidrotermičkoj obradi drva</t>
  </si>
  <si>
    <t xml:space="preserve">Izborni moduli </t>
  </si>
  <si>
    <t>Pilanski proizvodi</t>
  </si>
  <si>
    <t>Šumska biomasa</t>
  </si>
  <si>
    <t>Tehnološka obrada biomase</t>
  </si>
  <si>
    <t>Energetsko iskorištavanje drvne biomase</t>
  </si>
  <si>
    <t>Goriva iz šumske biomase</t>
  </si>
  <si>
    <t>Tehnologija recikliranja papira</t>
  </si>
  <si>
    <t>Tehnologija proizvodnje drvenog ugljena</t>
  </si>
  <si>
    <t>Ekonomika i marketing u preradi i obradi drva</t>
  </si>
  <si>
    <t>Komercijalno poslovanje u preradi i obradi drva</t>
  </si>
  <si>
    <t>Drvno-ekološki projekt</t>
  </si>
  <si>
    <t>Konstrukcije jednostavnih proizvoda od drva</t>
  </si>
  <si>
    <t>Odluka o donošenju kurikula općeobrazovnih predmeta za srednje strukovne škole na razinama 4.1. i 4.2. NN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</si>
</sst>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14</xdr:col>
      <xdr:colOff>373380</xdr:colOff>
      <xdr:row>68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E2F6A-9233-4C7C-B068-5BADBE89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220200"/>
          <a:ext cx="8938260" cy="409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2" activePane="bottomLeft" state="frozen"/>
      <selection pane="bottomLeft" activeCell="U50" sqref="U50"/>
    </sheetView>
  </sheetViews>
  <sheetFormatPr defaultColWidth="9.21875" defaultRowHeight="13.8" x14ac:dyDescent="0.3"/>
  <cols>
    <col min="1" max="1" width="11.6640625" style="8" customWidth="1"/>
    <col min="2" max="2" width="33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101" t="s">
        <v>22</v>
      </c>
      <c r="E1" s="101"/>
      <c r="F1" s="102" t="s">
        <v>23</v>
      </c>
      <c r="G1" s="103"/>
      <c r="H1" s="101" t="s">
        <v>24</v>
      </c>
      <c r="I1" s="104"/>
      <c r="J1" s="18" t="s">
        <v>34</v>
      </c>
      <c r="K1" s="18" t="s">
        <v>35</v>
      </c>
      <c r="L1" s="3" t="s">
        <v>1</v>
      </c>
      <c r="M1" s="96" t="s">
        <v>25</v>
      </c>
      <c r="N1" s="96"/>
      <c r="O1" s="96" t="s">
        <v>26</v>
      </c>
      <c r="P1" s="97"/>
      <c r="Q1" s="96" t="s">
        <v>27</v>
      </c>
      <c r="R1" s="97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3.05" customHeight="1" x14ac:dyDescent="0.3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3.05" customHeight="1" x14ac:dyDescent="0.3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5" customHeight="1" x14ac:dyDescent="0.3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3.05" customHeight="1" x14ac:dyDescent="0.3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3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3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3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3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3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3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3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3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3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3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3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3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3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3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3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3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3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3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3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3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3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3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3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3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3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3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3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3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3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3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3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3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3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3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3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3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3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3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3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3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3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3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3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3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3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3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3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3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3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3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3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5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3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7.6" x14ac:dyDescent="0.3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2.05" customHeight="1" x14ac:dyDescent="0.3">
      <c r="A61" s="98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3">
      <c r="A62" s="99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3">
      <c r="A63" s="99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3">
      <c r="A64" s="100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" customHeight="1" x14ac:dyDescent="0.3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sheetPr>
    <pageSetUpPr fitToPage="1"/>
  </sheetPr>
  <dimension ref="A1:X44"/>
  <sheetViews>
    <sheetView tabSelected="1" topLeftCell="A25" workbookViewId="0">
      <selection activeCell="C42" sqref="C42"/>
    </sheetView>
  </sheetViews>
  <sheetFormatPr defaultColWidth="9.21875" defaultRowHeight="13.8" x14ac:dyDescent="0.3"/>
  <cols>
    <col min="1" max="1" width="11.6640625" style="8" customWidth="1"/>
    <col min="2" max="2" width="45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101" t="s">
        <v>22</v>
      </c>
      <c r="E1" s="101"/>
      <c r="F1" s="102" t="s">
        <v>23</v>
      </c>
      <c r="G1" s="103"/>
      <c r="H1" s="101" t="s">
        <v>24</v>
      </c>
      <c r="I1" s="104"/>
      <c r="J1" s="18" t="s">
        <v>34</v>
      </c>
      <c r="K1" s="18" t="s">
        <v>35</v>
      </c>
      <c r="L1" s="3" t="s">
        <v>1</v>
      </c>
      <c r="M1" s="96" t="s">
        <v>25</v>
      </c>
      <c r="N1" s="96"/>
      <c r="O1" s="96" t="s">
        <v>26</v>
      </c>
      <c r="P1" s="97"/>
      <c r="Q1" s="96" t="s">
        <v>27</v>
      </c>
      <c r="R1" s="97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86" t="s">
        <v>47</v>
      </c>
      <c r="C2" s="50">
        <v>3</v>
      </c>
      <c r="D2" s="76">
        <v>40</v>
      </c>
      <c r="E2" s="76">
        <v>60</v>
      </c>
      <c r="F2" s="77">
        <v>30</v>
      </c>
      <c r="G2" s="77">
        <v>40</v>
      </c>
      <c r="H2" s="76">
        <v>10</v>
      </c>
      <c r="I2" s="76">
        <v>20</v>
      </c>
      <c r="J2" s="93">
        <f>C2*F2/100</f>
        <v>0.9</v>
      </c>
      <c r="K2" s="93">
        <f>C2*G2/100</f>
        <v>1.2</v>
      </c>
      <c r="L2" s="50">
        <f>C2*25</f>
        <v>75</v>
      </c>
      <c r="M2" s="109">
        <f>C2*25*D2/100</f>
        <v>30</v>
      </c>
      <c r="N2" s="109">
        <f>C2*25*E2/100</f>
        <v>45</v>
      </c>
      <c r="O2" s="109">
        <f>C2*25*F2/100</f>
        <v>22.5</v>
      </c>
      <c r="P2" s="109">
        <f>C2*25*G2/100</f>
        <v>30</v>
      </c>
      <c r="Q2" s="109">
        <f>C2*25*H2/100</f>
        <v>7.5</v>
      </c>
      <c r="R2" s="109">
        <f>C2*25*I2/100</f>
        <v>15</v>
      </c>
      <c r="S2" s="109">
        <f>M2+O2</f>
        <v>52.5</v>
      </c>
      <c r="T2" s="89">
        <f>N2+P2</f>
        <v>75</v>
      </c>
      <c r="U2" s="46"/>
      <c r="V2" s="46"/>
      <c r="W2" s="46"/>
      <c r="X2" s="46"/>
    </row>
    <row r="3" spans="1:24" ht="13.05" customHeight="1" x14ac:dyDescent="0.3">
      <c r="A3" s="3">
        <v>1</v>
      </c>
      <c r="B3" s="86" t="s">
        <v>48</v>
      </c>
      <c r="C3" s="42">
        <v>2</v>
      </c>
      <c r="D3" s="78">
        <v>60</v>
      </c>
      <c r="E3" s="78">
        <v>80</v>
      </c>
      <c r="F3" s="79">
        <v>10</v>
      </c>
      <c r="G3" s="79">
        <v>20</v>
      </c>
      <c r="H3" s="78">
        <v>10</v>
      </c>
      <c r="I3" s="78">
        <v>20</v>
      </c>
      <c r="J3" s="14">
        <f>C3*F3/100</f>
        <v>0.2</v>
      </c>
      <c r="K3" s="14">
        <f>C3*G3/100</f>
        <v>0.4</v>
      </c>
      <c r="L3" s="42">
        <f t="shared" ref="L3:L10" si="0">C3*25</f>
        <v>50</v>
      </c>
      <c r="M3" s="110">
        <f t="shared" ref="M3:M10" si="1">C3*25*D3/100</f>
        <v>30</v>
      </c>
      <c r="N3" s="110">
        <f t="shared" ref="N3:N29" si="2">C3*25*E3/100</f>
        <v>40</v>
      </c>
      <c r="O3" s="110">
        <f t="shared" ref="O3:O29" si="3">C3*25*F3/100</f>
        <v>5</v>
      </c>
      <c r="P3" s="110">
        <f t="shared" ref="P3:P29" si="4">C3*25*G3/100</f>
        <v>10</v>
      </c>
      <c r="Q3" s="110">
        <f t="shared" ref="Q3:Q20" si="5">C3*25*H3/100</f>
        <v>5</v>
      </c>
      <c r="R3" s="110">
        <f t="shared" ref="R3:R29" si="6">C3*25*I3/100</f>
        <v>10</v>
      </c>
      <c r="S3" s="110">
        <f t="shared" ref="S3:T13" si="7">M3+O3</f>
        <v>35</v>
      </c>
      <c r="T3" s="38">
        <f t="shared" si="7"/>
        <v>50</v>
      </c>
      <c r="U3" s="46"/>
      <c r="V3" s="46"/>
      <c r="W3" s="46"/>
      <c r="X3" s="46"/>
    </row>
    <row r="4" spans="1:24" ht="13.05" customHeight="1" x14ac:dyDescent="0.3">
      <c r="A4" s="3">
        <v>1</v>
      </c>
      <c r="B4" s="86" t="s">
        <v>49</v>
      </c>
      <c r="C4" s="42">
        <v>5</v>
      </c>
      <c r="D4" s="78">
        <v>30</v>
      </c>
      <c r="E4" s="78">
        <v>40</v>
      </c>
      <c r="F4" s="79">
        <v>30</v>
      </c>
      <c r="G4" s="79">
        <v>40</v>
      </c>
      <c r="H4" s="78">
        <v>20</v>
      </c>
      <c r="I4" s="78">
        <v>30</v>
      </c>
      <c r="J4" s="14">
        <f t="shared" ref="J4:J10" si="8">C4*F4/100</f>
        <v>1.5</v>
      </c>
      <c r="K4" s="14">
        <f t="shared" ref="K4:K10" si="9">C4*G4/100</f>
        <v>2</v>
      </c>
      <c r="L4" s="42">
        <f t="shared" si="0"/>
        <v>125</v>
      </c>
      <c r="M4" s="110">
        <f t="shared" si="1"/>
        <v>37.5</v>
      </c>
      <c r="N4" s="110">
        <f t="shared" si="2"/>
        <v>50</v>
      </c>
      <c r="O4" s="110">
        <f t="shared" si="3"/>
        <v>37.5</v>
      </c>
      <c r="P4" s="110">
        <f t="shared" si="4"/>
        <v>50</v>
      </c>
      <c r="Q4" s="110">
        <f t="shared" si="5"/>
        <v>25</v>
      </c>
      <c r="R4" s="110">
        <f t="shared" si="6"/>
        <v>37.5</v>
      </c>
      <c r="S4" s="110">
        <f t="shared" si="7"/>
        <v>75</v>
      </c>
      <c r="T4" s="38">
        <f t="shared" si="7"/>
        <v>100</v>
      </c>
      <c r="U4" s="46"/>
      <c r="V4" s="46"/>
      <c r="W4" s="46"/>
      <c r="X4" s="46"/>
    </row>
    <row r="5" spans="1:24" ht="12.45" customHeight="1" x14ac:dyDescent="0.3">
      <c r="A5" s="3">
        <v>1</v>
      </c>
      <c r="B5" s="86" t="s">
        <v>50</v>
      </c>
      <c r="C5" s="42">
        <v>5</v>
      </c>
      <c r="D5" s="78">
        <v>50</v>
      </c>
      <c r="E5" s="78">
        <v>60</v>
      </c>
      <c r="F5" s="79">
        <v>20</v>
      </c>
      <c r="G5" s="79">
        <v>30</v>
      </c>
      <c r="H5" s="78">
        <v>20</v>
      </c>
      <c r="I5" s="78">
        <v>30</v>
      </c>
      <c r="J5" s="14">
        <f t="shared" si="8"/>
        <v>1</v>
      </c>
      <c r="K5" s="14">
        <f t="shared" si="9"/>
        <v>1.5</v>
      </c>
      <c r="L5" s="42">
        <f t="shared" si="0"/>
        <v>125</v>
      </c>
      <c r="M5" s="110">
        <f t="shared" si="1"/>
        <v>62.5</v>
      </c>
      <c r="N5" s="110">
        <f t="shared" si="2"/>
        <v>75</v>
      </c>
      <c r="O5" s="110">
        <f t="shared" si="3"/>
        <v>25</v>
      </c>
      <c r="P5" s="110">
        <f t="shared" si="4"/>
        <v>37.5</v>
      </c>
      <c r="Q5" s="110">
        <f t="shared" si="5"/>
        <v>25</v>
      </c>
      <c r="R5" s="110">
        <f t="shared" si="6"/>
        <v>37.5</v>
      </c>
      <c r="S5" s="110">
        <f t="shared" si="7"/>
        <v>87.5</v>
      </c>
      <c r="T5" s="38">
        <f t="shared" si="7"/>
        <v>112.5</v>
      </c>
      <c r="U5" s="46"/>
      <c r="V5" s="46"/>
      <c r="W5" s="46"/>
      <c r="X5" s="46"/>
    </row>
    <row r="6" spans="1:24" ht="13.05" customHeight="1" x14ac:dyDescent="0.3">
      <c r="A6" s="3">
        <v>1</v>
      </c>
      <c r="B6" s="86" t="s">
        <v>51</v>
      </c>
      <c r="C6" s="42">
        <v>6</v>
      </c>
      <c r="D6" s="78">
        <v>20</v>
      </c>
      <c r="E6" s="78">
        <v>30</v>
      </c>
      <c r="F6" s="79">
        <v>50</v>
      </c>
      <c r="G6" s="79">
        <v>60</v>
      </c>
      <c r="H6" s="78">
        <v>20</v>
      </c>
      <c r="I6" s="78">
        <v>30</v>
      </c>
      <c r="J6" s="14">
        <f t="shared" si="8"/>
        <v>3</v>
      </c>
      <c r="K6" s="14">
        <f t="shared" si="9"/>
        <v>3.6</v>
      </c>
      <c r="L6" s="42">
        <f t="shared" si="0"/>
        <v>150</v>
      </c>
      <c r="M6" s="110">
        <f t="shared" si="1"/>
        <v>30</v>
      </c>
      <c r="N6" s="110">
        <f t="shared" si="2"/>
        <v>45</v>
      </c>
      <c r="O6" s="110">
        <f t="shared" si="3"/>
        <v>75</v>
      </c>
      <c r="P6" s="110">
        <f t="shared" si="4"/>
        <v>90</v>
      </c>
      <c r="Q6" s="110">
        <f>C8*25*H8/100</f>
        <v>25</v>
      </c>
      <c r="R6" s="110">
        <f>C8*25*I8/100</f>
        <v>40</v>
      </c>
      <c r="S6" s="110">
        <f t="shared" si="7"/>
        <v>105</v>
      </c>
      <c r="T6" s="38">
        <f t="shared" si="7"/>
        <v>135</v>
      </c>
      <c r="U6" s="46"/>
      <c r="V6" s="46"/>
      <c r="W6" s="46"/>
      <c r="X6" s="46"/>
    </row>
    <row r="7" spans="1:24" x14ac:dyDescent="0.3">
      <c r="A7" s="3">
        <v>1</v>
      </c>
      <c r="B7" s="86" t="s">
        <v>52</v>
      </c>
      <c r="C7" s="42">
        <v>2</v>
      </c>
      <c r="D7" s="78">
        <v>30</v>
      </c>
      <c r="E7" s="78">
        <v>40</v>
      </c>
      <c r="F7" s="79">
        <v>40</v>
      </c>
      <c r="G7" s="79">
        <v>60</v>
      </c>
      <c r="H7" s="78">
        <v>10</v>
      </c>
      <c r="I7" s="78">
        <v>20</v>
      </c>
      <c r="J7" s="14">
        <f t="shared" si="8"/>
        <v>0.8</v>
      </c>
      <c r="K7" s="14">
        <f t="shared" si="9"/>
        <v>1.2</v>
      </c>
      <c r="L7" s="42">
        <f t="shared" si="0"/>
        <v>50</v>
      </c>
      <c r="M7" s="110">
        <f t="shared" si="1"/>
        <v>15</v>
      </c>
      <c r="N7" s="110">
        <f t="shared" si="2"/>
        <v>20</v>
      </c>
      <c r="O7" s="110">
        <f t="shared" si="3"/>
        <v>20</v>
      </c>
      <c r="P7" s="110">
        <f t="shared" si="4"/>
        <v>30</v>
      </c>
      <c r="Q7" s="110">
        <f t="shared" si="5"/>
        <v>5</v>
      </c>
      <c r="R7" s="110">
        <f t="shared" si="6"/>
        <v>10</v>
      </c>
      <c r="S7" s="110">
        <f t="shared" si="7"/>
        <v>35</v>
      </c>
      <c r="T7" s="38">
        <f t="shared" si="7"/>
        <v>50</v>
      </c>
      <c r="U7" s="46"/>
      <c r="V7" s="46"/>
      <c r="W7" s="46"/>
      <c r="X7" s="46"/>
    </row>
    <row r="8" spans="1:24" x14ac:dyDescent="0.3">
      <c r="A8" s="3">
        <v>1</v>
      </c>
      <c r="B8" s="86" t="s">
        <v>46</v>
      </c>
      <c r="C8" s="42">
        <v>4</v>
      </c>
      <c r="D8" s="78">
        <v>35</v>
      </c>
      <c r="E8" s="78">
        <v>50</v>
      </c>
      <c r="F8" s="79">
        <v>20</v>
      </c>
      <c r="G8" s="79">
        <v>30</v>
      </c>
      <c r="H8" s="78">
        <v>25</v>
      </c>
      <c r="I8" s="78">
        <v>40</v>
      </c>
      <c r="J8" s="14">
        <f t="shared" si="8"/>
        <v>0.8</v>
      </c>
      <c r="K8" s="14">
        <f t="shared" si="9"/>
        <v>1.2</v>
      </c>
      <c r="L8" s="42">
        <f t="shared" si="0"/>
        <v>100</v>
      </c>
      <c r="M8" s="110">
        <f t="shared" si="1"/>
        <v>35</v>
      </c>
      <c r="N8" s="110">
        <f t="shared" si="2"/>
        <v>50</v>
      </c>
      <c r="O8" s="110">
        <f t="shared" si="3"/>
        <v>20</v>
      </c>
      <c r="P8" s="110">
        <f t="shared" si="4"/>
        <v>30</v>
      </c>
      <c r="Q8" s="110">
        <f t="shared" si="5"/>
        <v>25</v>
      </c>
      <c r="R8" s="110">
        <f t="shared" si="6"/>
        <v>40</v>
      </c>
      <c r="S8" s="110">
        <f t="shared" si="7"/>
        <v>55</v>
      </c>
      <c r="T8" s="38">
        <f t="shared" si="7"/>
        <v>80</v>
      </c>
      <c r="U8" s="46"/>
      <c r="V8" s="46"/>
      <c r="W8" s="46"/>
      <c r="X8" s="46"/>
    </row>
    <row r="9" spans="1:24" x14ac:dyDescent="0.3">
      <c r="A9" s="3">
        <v>1</v>
      </c>
      <c r="B9" s="86" t="s">
        <v>53</v>
      </c>
      <c r="C9" s="42">
        <v>2</v>
      </c>
      <c r="D9" s="78">
        <v>35</v>
      </c>
      <c r="E9" s="78">
        <v>50</v>
      </c>
      <c r="F9" s="79">
        <v>20</v>
      </c>
      <c r="G9" s="79">
        <v>30</v>
      </c>
      <c r="H9" s="78">
        <v>25</v>
      </c>
      <c r="I9" s="78">
        <v>40</v>
      </c>
      <c r="J9" s="14">
        <f t="shared" si="8"/>
        <v>0.4</v>
      </c>
      <c r="K9" s="14">
        <f t="shared" si="9"/>
        <v>0.6</v>
      </c>
      <c r="L9" s="42">
        <f t="shared" si="0"/>
        <v>50</v>
      </c>
      <c r="M9" s="110">
        <f t="shared" si="1"/>
        <v>17.5</v>
      </c>
      <c r="N9" s="110">
        <f t="shared" si="2"/>
        <v>25</v>
      </c>
      <c r="O9" s="110">
        <f t="shared" si="3"/>
        <v>10</v>
      </c>
      <c r="P9" s="110">
        <f t="shared" si="4"/>
        <v>15</v>
      </c>
      <c r="Q9" s="110">
        <f t="shared" si="5"/>
        <v>12.5</v>
      </c>
      <c r="R9" s="110">
        <f t="shared" si="6"/>
        <v>20</v>
      </c>
      <c r="S9" s="110">
        <f t="shared" si="7"/>
        <v>27.5</v>
      </c>
      <c r="T9" s="38">
        <f t="shared" si="7"/>
        <v>40</v>
      </c>
      <c r="U9" s="46"/>
      <c r="V9" s="46"/>
      <c r="W9" s="46"/>
      <c r="X9" s="46"/>
    </row>
    <row r="10" spans="1:24" x14ac:dyDescent="0.3">
      <c r="A10" s="3">
        <v>1</v>
      </c>
      <c r="B10" s="86" t="s">
        <v>54</v>
      </c>
      <c r="C10" s="42">
        <v>6</v>
      </c>
      <c r="D10" s="78">
        <v>40</v>
      </c>
      <c r="E10" s="78">
        <v>60</v>
      </c>
      <c r="F10" s="79">
        <v>30</v>
      </c>
      <c r="G10" s="79">
        <v>40</v>
      </c>
      <c r="H10" s="78">
        <v>10</v>
      </c>
      <c r="I10" s="78">
        <v>20</v>
      </c>
      <c r="J10" s="14">
        <f t="shared" si="8"/>
        <v>1.8</v>
      </c>
      <c r="K10" s="14">
        <f t="shared" si="9"/>
        <v>2.4</v>
      </c>
      <c r="L10" s="42">
        <f t="shared" si="0"/>
        <v>150</v>
      </c>
      <c r="M10" s="110">
        <f t="shared" si="1"/>
        <v>60</v>
      </c>
      <c r="N10" s="110">
        <f t="shared" si="2"/>
        <v>90</v>
      </c>
      <c r="O10" s="110">
        <f t="shared" si="3"/>
        <v>45</v>
      </c>
      <c r="P10" s="110">
        <f t="shared" si="4"/>
        <v>60</v>
      </c>
      <c r="Q10" s="110">
        <f t="shared" si="5"/>
        <v>15</v>
      </c>
      <c r="R10" s="110">
        <f t="shared" si="6"/>
        <v>30</v>
      </c>
      <c r="S10" s="110">
        <f t="shared" si="7"/>
        <v>105</v>
      </c>
      <c r="T10" s="38">
        <f t="shared" si="7"/>
        <v>150</v>
      </c>
      <c r="U10" s="46"/>
      <c r="V10" s="46"/>
      <c r="W10" s="46"/>
      <c r="X10" s="46"/>
    </row>
    <row r="11" spans="1:24" s="32" customFormat="1" x14ac:dyDescent="0.3">
      <c r="A11" s="27" t="s">
        <v>33</v>
      </c>
      <c r="B11" s="28"/>
      <c r="C11" s="85">
        <f>SUM(C2:C10)</f>
        <v>35</v>
      </c>
      <c r="D11" s="85"/>
      <c r="E11" s="85"/>
      <c r="F11" s="85"/>
      <c r="G11" s="85"/>
      <c r="H11" s="85"/>
      <c r="I11" s="85"/>
      <c r="J11" s="90">
        <f>SUM(J2:J10)</f>
        <v>10.4</v>
      </c>
      <c r="K11" s="90">
        <f>SUM(K2:K10)</f>
        <v>14.099999999999998</v>
      </c>
      <c r="L11" s="85"/>
      <c r="M11" s="90">
        <f t="shared" ref="M11:T11" si="10">SUM(M2:M10)</f>
        <v>317.5</v>
      </c>
      <c r="N11" s="90">
        <f t="shared" si="10"/>
        <v>440</v>
      </c>
      <c r="O11" s="90">
        <f t="shared" si="10"/>
        <v>260</v>
      </c>
      <c r="P11" s="90">
        <f t="shared" si="10"/>
        <v>352.5</v>
      </c>
      <c r="Q11" s="90">
        <f t="shared" si="10"/>
        <v>145</v>
      </c>
      <c r="R11" s="90">
        <f t="shared" si="10"/>
        <v>240</v>
      </c>
      <c r="S11" s="40">
        <f t="shared" si="10"/>
        <v>577.5</v>
      </c>
      <c r="T11" s="40">
        <f t="shared" si="10"/>
        <v>792.5</v>
      </c>
      <c r="U11" s="47">
        <v>490</v>
      </c>
      <c r="V11" s="45">
        <f>U11+S11</f>
        <v>1067.5</v>
      </c>
      <c r="W11" s="45">
        <f>T11+U11</f>
        <v>1282.5</v>
      </c>
      <c r="X11" s="45">
        <v>1225</v>
      </c>
    </row>
    <row r="12" spans="1:24" x14ac:dyDescent="0.3">
      <c r="A12" s="1">
        <v>2</v>
      </c>
      <c r="B12" s="86" t="s">
        <v>43</v>
      </c>
      <c r="C12" s="42">
        <v>2</v>
      </c>
      <c r="D12" s="78">
        <v>60</v>
      </c>
      <c r="E12" s="78">
        <v>80</v>
      </c>
      <c r="F12" s="79">
        <v>0</v>
      </c>
      <c r="G12" s="79">
        <v>10</v>
      </c>
      <c r="H12" s="78">
        <v>20</v>
      </c>
      <c r="I12" s="78">
        <v>30</v>
      </c>
      <c r="J12" s="14">
        <f>(C12*F12)/100</f>
        <v>0</v>
      </c>
      <c r="K12" s="14">
        <f>C12*G12/100</f>
        <v>0.2</v>
      </c>
      <c r="L12" s="42">
        <f t="shared" ref="L12:L29" si="11">C12*25</f>
        <v>50</v>
      </c>
      <c r="M12" s="110">
        <f>C12*25*D12/100</f>
        <v>30</v>
      </c>
      <c r="N12" s="110">
        <f t="shared" si="2"/>
        <v>40</v>
      </c>
      <c r="O12" s="110">
        <f t="shared" si="3"/>
        <v>0</v>
      </c>
      <c r="P12" s="110">
        <f t="shared" si="4"/>
        <v>5</v>
      </c>
      <c r="Q12" s="110">
        <f t="shared" si="5"/>
        <v>10</v>
      </c>
      <c r="R12" s="110">
        <f t="shared" si="6"/>
        <v>15</v>
      </c>
      <c r="S12" s="110">
        <f t="shared" si="7"/>
        <v>30</v>
      </c>
      <c r="T12" s="38">
        <f t="shared" si="7"/>
        <v>45</v>
      </c>
      <c r="U12" s="46"/>
      <c r="V12" s="46"/>
      <c r="W12" s="46"/>
      <c r="X12" s="46"/>
    </row>
    <row r="13" spans="1:24" x14ac:dyDescent="0.3">
      <c r="A13" s="1">
        <v>2</v>
      </c>
      <c r="B13" s="86" t="s">
        <v>44</v>
      </c>
      <c r="C13" s="42">
        <v>2</v>
      </c>
      <c r="D13" s="78">
        <v>50</v>
      </c>
      <c r="E13" s="78">
        <v>70</v>
      </c>
      <c r="F13" s="79">
        <v>10</v>
      </c>
      <c r="G13" s="79">
        <v>20</v>
      </c>
      <c r="H13" s="78">
        <v>20</v>
      </c>
      <c r="I13" s="78">
        <v>30</v>
      </c>
      <c r="J13" s="14">
        <f>(C13*F13)/100</f>
        <v>0.2</v>
      </c>
      <c r="K13" s="14">
        <f>C13*G13/100</f>
        <v>0.4</v>
      </c>
      <c r="L13" s="42">
        <f>C13*25</f>
        <v>50</v>
      </c>
      <c r="M13" s="110">
        <f>C13*25*D13/100</f>
        <v>25</v>
      </c>
      <c r="N13" s="110">
        <f>C12*25*E12/100</f>
        <v>40</v>
      </c>
      <c r="O13" s="110">
        <f>C13*25*F13/100</f>
        <v>5</v>
      </c>
      <c r="P13" s="110">
        <f>C13*25*G13/100</f>
        <v>10</v>
      </c>
      <c r="Q13" s="110">
        <f>C13*25*H13/100</f>
        <v>10</v>
      </c>
      <c r="R13" s="110">
        <f>C13*25*I13/100</f>
        <v>15</v>
      </c>
      <c r="S13" s="110">
        <f t="shared" si="7"/>
        <v>30</v>
      </c>
      <c r="T13" s="38">
        <f t="shared" si="7"/>
        <v>50</v>
      </c>
      <c r="U13" s="46"/>
      <c r="V13" s="46"/>
      <c r="W13" s="46"/>
      <c r="X13" s="46"/>
    </row>
    <row r="14" spans="1:24" x14ac:dyDescent="0.3">
      <c r="A14" s="1">
        <v>2</v>
      </c>
      <c r="B14" s="86" t="s">
        <v>59</v>
      </c>
      <c r="C14" s="42">
        <v>2</v>
      </c>
      <c r="D14" s="78">
        <v>30</v>
      </c>
      <c r="E14" s="78">
        <v>40</v>
      </c>
      <c r="F14" s="79">
        <v>40</v>
      </c>
      <c r="G14" s="79">
        <v>50</v>
      </c>
      <c r="H14" s="78">
        <v>10</v>
      </c>
      <c r="I14" s="78">
        <v>20</v>
      </c>
      <c r="J14" s="14">
        <f>(C14*F14)/100</f>
        <v>0.8</v>
      </c>
      <c r="K14" s="14">
        <f t="shared" ref="K14:K20" si="12">C14*G14/100</f>
        <v>1</v>
      </c>
      <c r="L14" s="42">
        <f t="shared" si="11"/>
        <v>50</v>
      </c>
      <c r="M14" s="110">
        <f t="shared" ref="M12:M20" si="13">C14*25*D14/100</f>
        <v>15</v>
      </c>
      <c r="N14" s="110">
        <f t="shared" si="2"/>
        <v>20</v>
      </c>
      <c r="O14" s="110">
        <f t="shared" si="3"/>
        <v>20</v>
      </c>
      <c r="P14" s="110">
        <f t="shared" si="4"/>
        <v>25</v>
      </c>
      <c r="Q14" s="110">
        <f t="shared" si="5"/>
        <v>5</v>
      </c>
      <c r="R14" s="110">
        <f t="shared" si="6"/>
        <v>10</v>
      </c>
      <c r="S14" s="110">
        <f t="shared" ref="S14:T29" si="14">M14+O14</f>
        <v>35</v>
      </c>
      <c r="T14" s="38">
        <f t="shared" si="14"/>
        <v>45</v>
      </c>
    </row>
    <row r="15" spans="1:24" x14ac:dyDescent="0.3">
      <c r="A15" s="1">
        <v>2</v>
      </c>
      <c r="B15" s="86" t="s">
        <v>63</v>
      </c>
      <c r="C15" s="42">
        <v>2</v>
      </c>
      <c r="D15" s="78">
        <v>30</v>
      </c>
      <c r="E15" s="78">
        <v>40</v>
      </c>
      <c r="F15" s="79">
        <v>40</v>
      </c>
      <c r="G15" s="79">
        <v>50</v>
      </c>
      <c r="H15" s="78">
        <v>10</v>
      </c>
      <c r="I15" s="78">
        <v>20</v>
      </c>
      <c r="J15" s="14">
        <f>(C15*F15)/100</f>
        <v>0.8</v>
      </c>
      <c r="K15" s="14">
        <f>C15*G15/100</f>
        <v>1</v>
      </c>
      <c r="L15" s="42">
        <f>C15*25</f>
        <v>50</v>
      </c>
      <c r="M15" s="110">
        <f>C15*25*D15/100</f>
        <v>15</v>
      </c>
      <c r="N15" s="110">
        <f>C15*25*E15/100</f>
        <v>20</v>
      </c>
      <c r="O15" s="110">
        <f>C15*25*F15/100</f>
        <v>20</v>
      </c>
      <c r="P15" s="110">
        <f>C15*25*G15/100</f>
        <v>25</v>
      </c>
      <c r="Q15" s="110">
        <f>C15*25*H15/100</f>
        <v>5</v>
      </c>
      <c r="R15" s="110">
        <f>C15*25*I15/100</f>
        <v>10</v>
      </c>
      <c r="S15" s="110">
        <f t="shared" si="14"/>
        <v>35</v>
      </c>
      <c r="T15" s="38">
        <f t="shared" si="14"/>
        <v>45</v>
      </c>
    </row>
    <row r="16" spans="1:24" x14ac:dyDescent="0.3">
      <c r="A16" s="1">
        <v>2</v>
      </c>
      <c r="B16" s="86" t="s">
        <v>55</v>
      </c>
      <c r="C16" s="42">
        <v>2</v>
      </c>
      <c r="D16" s="78">
        <v>40</v>
      </c>
      <c r="E16" s="78">
        <v>50</v>
      </c>
      <c r="F16" s="79">
        <v>30</v>
      </c>
      <c r="G16" s="79">
        <v>40</v>
      </c>
      <c r="H16" s="78">
        <v>20</v>
      </c>
      <c r="I16" s="78">
        <v>30</v>
      </c>
      <c r="J16" s="14">
        <f t="shared" ref="J16:J20" si="15">(C16*F16)/100</f>
        <v>0.6</v>
      </c>
      <c r="K16" s="14">
        <f t="shared" si="12"/>
        <v>0.8</v>
      </c>
      <c r="L16" s="42">
        <f>C16*25</f>
        <v>50</v>
      </c>
      <c r="M16" s="110">
        <f t="shared" si="13"/>
        <v>20</v>
      </c>
      <c r="N16" s="110">
        <f t="shared" si="2"/>
        <v>25</v>
      </c>
      <c r="O16" s="110">
        <f t="shared" si="3"/>
        <v>15</v>
      </c>
      <c r="P16" s="110">
        <f t="shared" si="4"/>
        <v>20</v>
      </c>
      <c r="Q16" s="110">
        <f t="shared" si="5"/>
        <v>10</v>
      </c>
      <c r="R16" s="110">
        <f t="shared" si="6"/>
        <v>15</v>
      </c>
      <c r="S16" s="110">
        <f t="shared" si="14"/>
        <v>35</v>
      </c>
      <c r="T16" s="38">
        <f t="shared" si="14"/>
        <v>45</v>
      </c>
    </row>
    <row r="17" spans="1:24" x14ac:dyDescent="0.3">
      <c r="A17" s="1">
        <v>2</v>
      </c>
      <c r="B17" s="86" t="s">
        <v>60</v>
      </c>
      <c r="C17" s="42">
        <v>9</v>
      </c>
      <c r="D17" s="78">
        <v>40</v>
      </c>
      <c r="E17" s="78">
        <v>50</v>
      </c>
      <c r="F17" s="79">
        <v>40</v>
      </c>
      <c r="G17" s="79">
        <v>50</v>
      </c>
      <c r="H17" s="78">
        <v>10</v>
      </c>
      <c r="I17" s="78">
        <v>20</v>
      </c>
      <c r="J17" s="14">
        <f t="shared" si="15"/>
        <v>3.6</v>
      </c>
      <c r="K17" s="14">
        <f t="shared" si="12"/>
        <v>4.5</v>
      </c>
      <c r="L17" s="42">
        <f t="shared" si="11"/>
        <v>225</v>
      </c>
      <c r="M17" s="110">
        <f t="shared" si="13"/>
        <v>90</v>
      </c>
      <c r="N17" s="110">
        <f t="shared" si="2"/>
        <v>112.5</v>
      </c>
      <c r="O17" s="110">
        <f t="shared" si="3"/>
        <v>90</v>
      </c>
      <c r="P17" s="110">
        <f t="shared" si="4"/>
        <v>112.5</v>
      </c>
      <c r="Q17" s="110">
        <f t="shared" si="5"/>
        <v>22.5</v>
      </c>
      <c r="R17" s="110">
        <f t="shared" si="6"/>
        <v>45</v>
      </c>
      <c r="S17" s="110">
        <f t="shared" si="14"/>
        <v>180</v>
      </c>
      <c r="T17" s="38">
        <f t="shared" si="14"/>
        <v>225</v>
      </c>
    </row>
    <row r="18" spans="1:24" x14ac:dyDescent="0.3">
      <c r="A18" s="1">
        <v>2</v>
      </c>
      <c r="B18" s="86" t="s">
        <v>61</v>
      </c>
      <c r="C18" s="42">
        <v>4</v>
      </c>
      <c r="D18" s="78">
        <v>40</v>
      </c>
      <c r="E18" s="78">
        <v>60</v>
      </c>
      <c r="F18" s="80">
        <v>30</v>
      </c>
      <c r="G18" s="79">
        <v>40</v>
      </c>
      <c r="H18" s="78">
        <v>10</v>
      </c>
      <c r="I18" s="78">
        <v>20</v>
      </c>
      <c r="J18" s="14">
        <f t="shared" si="15"/>
        <v>1.2</v>
      </c>
      <c r="K18" s="14">
        <f t="shared" si="12"/>
        <v>1.6</v>
      </c>
      <c r="L18" s="42">
        <f t="shared" si="11"/>
        <v>100</v>
      </c>
      <c r="M18" s="110">
        <f t="shared" si="13"/>
        <v>40</v>
      </c>
      <c r="N18" s="110">
        <f t="shared" si="2"/>
        <v>60</v>
      </c>
      <c r="O18" s="110">
        <f t="shared" si="3"/>
        <v>30</v>
      </c>
      <c r="P18" s="110">
        <f t="shared" si="4"/>
        <v>40</v>
      </c>
      <c r="Q18" s="110">
        <f t="shared" si="5"/>
        <v>10</v>
      </c>
      <c r="R18" s="110">
        <f t="shared" si="6"/>
        <v>20</v>
      </c>
      <c r="S18" s="110">
        <f t="shared" si="14"/>
        <v>70</v>
      </c>
      <c r="T18" s="38">
        <f t="shared" si="14"/>
        <v>100</v>
      </c>
    </row>
    <row r="19" spans="1:24" x14ac:dyDescent="0.3">
      <c r="A19" s="1">
        <v>2</v>
      </c>
      <c r="B19" s="86" t="s">
        <v>56</v>
      </c>
      <c r="C19" s="42">
        <v>7</v>
      </c>
      <c r="D19" s="78">
        <v>20</v>
      </c>
      <c r="E19" s="78">
        <v>30</v>
      </c>
      <c r="F19" s="79">
        <v>40</v>
      </c>
      <c r="G19" s="79">
        <v>60</v>
      </c>
      <c r="H19" s="78">
        <v>20</v>
      </c>
      <c r="I19" s="78">
        <v>30</v>
      </c>
      <c r="J19" s="14">
        <f t="shared" si="15"/>
        <v>2.8</v>
      </c>
      <c r="K19" s="14">
        <f t="shared" si="12"/>
        <v>4.2</v>
      </c>
      <c r="L19" s="42">
        <f t="shared" si="11"/>
        <v>175</v>
      </c>
      <c r="M19" s="110">
        <f t="shared" si="13"/>
        <v>35</v>
      </c>
      <c r="N19" s="110">
        <f t="shared" si="2"/>
        <v>52.5</v>
      </c>
      <c r="O19" s="110">
        <f t="shared" si="3"/>
        <v>70</v>
      </c>
      <c r="P19" s="110">
        <f t="shared" si="4"/>
        <v>105</v>
      </c>
      <c r="Q19" s="110">
        <f t="shared" si="5"/>
        <v>35</v>
      </c>
      <c r="R19" s="110">
        <f t="shared" si="6"/>
        <v>52.5</v>
      </c>
      <c r="S19" s="110">
        <f t="shared" si="14"/>
        <v>105</v>
      </c>
      <c r="T19" s="38">
        <f t="shared" si="14"/>
        <v>157.5</v>
      </c>
    </row>
    <row r="20" spans="1:24" x14ac:dyDescent="0.3">
      <c r="A20" s="1">
        <v>2</v>
      </c>
      <c r="B20" s="86" t="s">
        <v>62</v>
      </c>
      <c r="C20" s="42">
        <v>5</v>
      </c>
      <c r="D20" s="78">
        <v>30</v>
      </c>
      <c r="E20" s="78">
        <v>40</v>
      </c>
      <c r="F20" s="80">
        <v>40</v>
      </c>
      <c r="G20" s="80">
        <v>60</v>
      </c>
      <c r="H20" s="78">
        <v>10</v>
      </c>
      <c r="I20" s="78">
        <v>20</v>
      </c>
      <c r="J20" s="14">
        <f t="shared" si="15"/>
        <v>2</v>
      </c>
      <c r="K20" s="14">
        <f t="shared" si="12"/>
        <v>3</v>
      </c>
      <c r="L20" s="42">
        <f t="shared" si="11"/>
        <v>125</v>
      </c>
      <c r="M20" s="110">
        <f t="shared" si="13"/>
        <v>37.5</v>
      </c>
      <c r="N20" s="110">
        <f t="shared" si="2"/>
        <v>50</v>
      </c>
      <c r="O20" s="110">
        <f t="shared" si="3"/>
        <v>50</v>
      </c>
      <c r="P20" s="110">
        <f t="shared" si="4"/>
        <v>75</v>
      </c>
      <c r="Q20" s="110">
        <f t="shared" si="5"/>
        <v>12.5</v>
      </c>
      <c r="R20" s="110">
        <f t="shared" si="6"/>
        <v>25</v>
      </c>
      <c r="S20" s="110">
        <f t="shared" si="14"/>
        <v>87.5</v>
      </c>
      <c r="T20" s="38">
        <f t="shared" si="14"/>
        <v>125</v>
      </c>
    </row>
    <row r="21" spans="1:24" s="32" customFormat="1" x14ac:dyDescent="0.3">
      <c r="A21" s="33" t="s">
        <v>33</v>
      </c>
      <c r="B21" s="28"/>
      <c r="C21" s="85">
        <f>SUM(C12:C20)</f>
        <v>35</v>
      </c>
      <c r="D21" s="85"/>
      <c r="E21" s="85"/>
      <c r="F21" s="85"/>
      <c r="G21" s="85"/>
      <c r="H21" s="85"/>
      <c r="I21" s="85"/>
      <c r="J21" s="94">
        <f>SUM(J12:J20)</f>
        <v>12</v>
      </c>
      <c r="K21" s="94">
        <f>SUM(K12:K20)</f>
        <v>16.7</v>
      </c>
      <c r="L21" s="85"/>
      <c r="M21" s="90">
        <f t="shared" ref="M21:T21" si="16">SUM(M12:M20)</f>
        <v>307.5</v>
      </c>
      <c r="N21" s="90">
        <f t="shared" si="16"/>
        <v>420</v>
      </c>
      <c r="O21" s="90">
        <f t="shared" si="16"/>
        <v>300</v>
      </c>
      <c r="P21" s="90">
        <f t="shared" si="16"/>
        <v>417.5</v>
      </c>
      <c r="Q21" s="90">
        <f t="shared" si="16"/>
        <v>120</v>
      </c>
      <c r="R21" s="90">
        <f t="shared" si="16"/>
        <v>207.5</v>
      </c>
      <c r="S21" s="40">
        <f t="shared" si="16"/>
        <v>607.5</v>
      </c>
      <c r="T21" s="40">
        <f t="shared" si="16"/>
        <v>837.5</v>
      </c>
      <c r="U21" s="30">
        <v>490</v>
      </c>
      <c r="V21" s="45">
        <f>U21+S21</f>
        <v>1097.5</v>
      </c>
      <c r="W21" s="45">
        <f>T21+U21</f>
        <v>1327.5</v>
      </c>
      <c r="X21" s="31">
        <v>1225</v>
      </c>
    </row>
    <row r="22" spans="1:24" x14ac:dyDescent="0.3">
      <c r="A22" s="1">
        <v>3</v>
      </c>
      <c r="B22" s="86" t="s">
        <v>73</v>
      </c>
      <c r="C22" s="42">
        <v>5</v>
      </c>
      <c r="D22" s="78">
        <v>30</v>
      </c>
      <c r="E22" s="78">
        <v>40</v>
      </c>
      <c r="F22" s="79">
        <v>50</v>
      </c>
      <c r="G22" s="79">
        <v>60</v>
      </c>
      <c r="H22" s="78">
        <v>20</v>
      </c>
      <c r="I22" s="78">
        <v>30</v>
      </c>
      <c r="J22" s="13">
        <f t="shared" ref="J22:J31" si="17">(C22*F22)/100</f>
        <v>2.5</v>
      </c>
      <c r="K22" s="13">
        <f t="shared" ref="K22:K29" si="18">C22*G22/100</f>
        <v>3</v>
      </c>
      <c r="L22" s="42">
        <f t="shared" si="11"/>
        <v>125</v>
      </c>
      <c r="M22" s="38">
        <f t="shared" ref="M22:M29" si="19">C22*25*D22/100</f>
        <v>37.5</v>
      </c>
      <c r="N22" s="38">
        <f t="shared" si="2"/>
        <v>50</v>
      </c>
      <c r="O22" s="38">
        <f t="shared" si="3"/>
        <v>62.5</v>
      </c>
      <c r="P22" s="38">
        <f t="shared" si="4"/>
        <v>75</v>
      </c>
      <c r="Q22" s="38">
        <f t="shared" ref="Q22:Q29" si="20">C22*25*H22/100</f>
        <v>25</v>
      </c>
      <c r="R22" s="38">
        <f t="shared" si="6"/>
        <v>37.5</v>
      </c>
      <c r="S22" s="38">
        <f t="shared" si="14"/>
        <v>100</v>
      </c>
      <c r="T22" s="38">
        <f t="shared" si="14"/>
        <v>125</v>
      </c>
      <c r="U22" s="10"/>
    </row>
    <row r="23" spans="1:24" x14ac:dyDescent="0.3">
      <c r="A23" s="1">
        <v>3</v>
      </c>
      <c r="B23" s="86" t="s">
        <v>64</v>
      </c>
      <c r="C23" s="42">
        <v>3</v>
      </c>
      <c r="D23" s="78">
        <v>35</v>
      </c>
      <c r="E23" s="78">
        <v>55</v>
      </c>
      <c r="F23" s="79">
        <v>25</v>
      </c>
      <c r="G23" s="79">
        <v>35</v>
      </c>
      <c r="H23" s="78">
        <v>20</v>
      </c>
      <c r="I23" s="78">
        <v>30</v>
      </c>
      <c r="J23" s="13">
        <f t="shared" si="17"/>
        <v>0.75</v>
      </c>
      <c r="K23" s="13">
        <f t="shared" si="18"/>
        <v>1.05</v>
      </c>
      <c r="L23" s="42">
        <f t="shared" si="11"/>
        <v>75</v>
      </c>
      <c r="M23" s="38">
        <f t="shared" si="19"/>
        <v>26.25</v>
      </c>
      <c r="N23" s="38">
        <f t="shared" si="2"/>
        <v>41.25</v>
      </c>
      <c r="O23" s="38">
        <f t="shared" si="3"/>
        <v>18.75</v>
      </c>
      <c r="P23" s="38">
        <f t="shared" si="4"/>
        <v>26.25</v>
      </c>
      <c r="Q23" s="38">
        <f t="shared" si="20"/>
        <v>15</v>
      </c>
      <c r="R23" s="38">
        <f t="shared" si="6"/>
        <v>22.5</v>
      </c>
      <c r="S23" s="38">
        <f t="shared" si="14"/>
        <v>45</v>
      </c>
      <c r="T23" s="38">
        <f t="shared" si="14"/>
        <v>67.5</v>
      </c>
      <c r="U23" s="10"/>
    </row>
    <row r="24" spans="1:24" x14ac:dyDescent="0.3">
      <c r="A24" s="1">
        <v>3</v>
      </c>
      <c r="B24" s="86" t="s">
        <v>65</v>
      </c>
      <c r="C24" s="42">
        <v>4</v>
      </c>
      <c r="D24" s="78">
        <v>35</v>
      </c>
      <c r="E24" s="78">
        <v>55</v>
      </c>
      <c r="F24" s="79">
        <v>25</v>
      </c>
      <c r="G24" s="79">
        <v>35</v>
      </c>
      <c r="H24" s="78">
        <v>20</v>
      </c>
      <c r="I24" s="78">
        <v>30</v>
      </c>
      <c r="J24" s="13">
        <f t="shared" si="17"/>
        <v>1</v>
      </c>
      <c r="K24" s="13">
        <f t="shared" si="18"/>
        <v>1.4</v>
      </c>
      <c r="L24" s="42">
        <f t="shared" si="11"/>
        <v>100</v>
      </c>
      <c r="M24" s="38">
        <f t="shared" si="19"/>
        <v>35</v>
      </c>
      <c r="N24" s="38">
        <f t="shared" si="2"/>
        <v>55</v>
      </c>
      <c r="O24" s="38">
        <f t="shared" si="3"/>
        <v>25</v>
      </c>
      <c r="P24" s="38">
        <f t="shared" si="4"/>
        <v>35</v>
      </c>
      <c r="Q24" s="38">
        <f t="shared" si="20"/>
        <v>20</v>
      </c>
      <c r="R24" s="38">
        <f t="shared" si="6"/>
        <v>30</v>
      </c>
      <c r="S24" s="38">
        <f t="shared" si="14"/>
        <v>60</v>
      </c>
      <c r="T24" s="38">
        <f t="shared" si="14"/>
        <v>90</v>
      </c>
      <c r="U24" s="10"/>
    </row>
    <row r="25" spans="1:24" x14ac:dyDescent="0.3">
      <c r="A25" s="1">
        <v>3</v>
      </c>
      <c r="B25" s="86" t="s">
        <v>45</v>
      </c>
      <c r="C25" s="42">
        <v>4</v>
      </c>
      <c r="D25" s="78">
        <v>60</v>
      </c>
      <c r="E25" s="78">
        <v>80</v>
      </c>
      <c r="F25" s="79">
        <v>10</v>
      </c>
      <c r="G25" s="79">
        <v>20</v>
      </c>
      <c r="H25" s="78">
        <v>10</v>
      </c>
      <c r="I25" s="78">
        <v>20</v>
      </c>
      <c r="J25" s="13">
        <f t="shared" si="17"/>
        <v>0.4</v>
      </c>
      <c r="K25" s="13">
        <f t="shared" si="18"/>
        <v>0.8</v>
      </c>
      <c r="L25" s="42">
        <f t="shared" si="11"/>
        <v>100</v>
      </c>
      <c r="M25" s="38">
        <f t="shared" si="19"/>
        <v>60</v>
      </c>
      <c r="N25" s="38">
        <f t="shared" si="2"/>
        <v>80</v>
      </c>
      <c r="O25" s="38">
        <f t="shared" si="3"/>
        <v>10</v>
      </c>
      <c r="P25" s="38">
        <f t="shared" si="4"/>
        <v>20</v>
      </c>
      <c r="Q25" s="38">
        <f t="shared" si="20"/>
        <v>10</v>
      </c>
      <c r="R25" s="38">
        <f t="shared" si="6"/>
        <v>20</v>
      </c>
      <c r="S25" s="38">
        <f t="shared" si="14"/>
        <v>70</v>
      </c>
      <c r="T25" s="38">
        <f t="shared" si="14"/>
        <v>100</v>
      </c>
      <c r="U25" s="10"/>
    </row>
    <row r="26" spans="1:24" x14ac:dyDescent="0.3">
      <c r="A26" s="1">
        <v>3</v>
      </c>
      <c r="B26" s="86" t="s">
        <v>66</v>
      </c>
      <c r="C26" s="42">
        <v>6</v>
      </c>
      <c r="D26" s="78">
        <v>50</v>
      </c>
      <c r="E26" s="78">
        <v>60</v>
      </c>
      <c r="F26" s="79">
        <v>20</v>
      </c>
      <c r="G26" s="79">
        <v>30</v>
      </c>
      <c r="H26" s="78">
        <v>20</v>
      </c>
      <c r="I26" s="78">
        <v>30</v>
      </c>
      <c r="J26" s="13">
        <f t="shared" si="17"/>
        <v>1.2</v>
      </c>
      <c r="K26" s="13">
        <f t="shared" si="18"/>
        <v>1.8</v>
      </c>
      <c r="L26" s="42">
        <f t="shared" si="11"/>
        <v>150</v>
      </c>
      <c r="M26" s="38">
        <f t="shared" si="19"/>
        <v>75</v>
      </c>
      <c r="N26" s="38">
        <f t="shared" si="2"/>
        <v>90</v>
      </c>
      <c r="O26" s="38">
        <f t="shared" si="3"/>
        <v>30</v>
      </c>
      <c r="P26" s="38">
        <f t="shared" si="4"/>
        <v>45</v>
      </c>
      <c r="Q26" s="38">
        <f t="shared" si="20"/>
        <v>30</v>
      </c>
      <c r="R26" s="38">
        <f t="shared" si="6"/>
        <v>45</v>
      </c>
      <c r="S26" s="38">
        <f t="shared" si="14"/>
        <v>105</v>
      </c>
      <c r="T26" s="38">
        <f t="shared" si="14"/>
        <v>135</v>
      </c>
      <c r="U26" s="10"/>
    </row>
    <row r="27" spans="1:24" x14ac:dyDescent="0.3">
      <c r="A27" s="1">
        <v>3</v>
      </c>
      <c r="B27" s="86" t="s">
        <v>67</v>
      </c>
      <c r="C27" s="42">
        <v>5</v>
      </c>
      <c r="D27" s="78">
        <v>50</v>
      </c>
      <c r="E27" s="78">
        <v>60</v>
      </c>
      <c r="F27" s="79">
        <v>20</v>
      </c>
      <c r="G27" s="79">
        <v>30</v>
      </c>
      <c r="H27" s="78">
        <v>20</v>
      </c>
      <c r="I27" s="78">
        <v>30</v>
      </c>
      <c r="J27" s="13">
        <f t="shared" si="17"/>
        <v>1</v>
      </c>
      <c r="K27" s="13">
        <f t="shared" si="18"/>
        <v>1.5</v>
      </c>
      <c r="L27" s="42">
        <f t="shared" si="11"/>
        <v>125</v>
      </c>
      <c r="M27" s="38">
        <f t="shared" si="19"/>
        <v>62.5</v>
      </c>
      <c r="N27" s="38">
        <f t="shared" si="2"/>
        <v>75</v>
      </c>
      <c r="O27" s="38">
        <f t="shared" si="3"/>
        <v>25</v>
      </c>
      <c r="P27" s="38">
        <f t="shared" si="4"/>
        <v>37.5</v>
      </c>
      <c r="Q27" s="38">
        <f t="shared" si="20"/>
        <v>25</v>
      </c>
      <c r="R27" s="38">
        <f t="shared" si="6"/>
        <v>37.5</v>
      </c>
      <c r="S27" s="38">
        <f t="shared" si="14"/>
        <v>87.5</v>
      </c>
      <c r="T27" s="38">
        <f t="shared" si="14"/>
        <v>112.5</v>
      </c>
      <c r="U27" s="10"/>
    </row>
    <row r="28" spans="1:24" x14ac:dyDescent="0.3">
      <c r="A28" s="1">
        <v>3</v>
      </c>
      <c r="B28" s="87" t="s">
        <v>68</v>
      </c>
      <c r="C28" s="42">
        <v>7</v>
      </c>
      <c r="D28" s="78">
        <v>30</v>
      </c>
      <c r="E28" s="78">
        <v>40</v>
      </c>
      <c r="F28" s="79">
        <v>40</v>
      </c>
      <c r="G28" s="79">
        <v>50</v>
      </c>
      <c r="H28" s="78">
        <v>20</v>
      </c>
      <c r="I28" s="78">
        <v>30</v>
      </c>
      <c r="J28" s="13">
        <f t="shared" si="17"/>
        <v>2.8</v>
      </c>
      <c r="K28" s="13">
        <f t="shared" si="18"/>
        <v>3.5</v>
      </c>
      <c r="L28" s="42">
        <f t="shared" si="11"/>
        <v>175</v>
      </c>
      <c r="M28" s="38">
        <f t="shared" si="19"/>
        <v>52.5</v>
      </c>
      <c r="N28" s="38">
        <f t="shared" si="2"/>
        <v>70</v>
      </c>
      <c r="O28" s="38">
        <f t="shared" si="3"/>
        <v>70</v>
      </c>
      <c r="P28" s="38">
        <f t="shared" si="4"/>
        <v>87.5</v>
      </c>
      <c r="Q28" s="38">
        <f t="shared" si="20"/>
        <v>35</v>
      </c>
      <c r="R28" s="38">
        <f t="shared" si="6"/>
        <v>52.5</v>
      </c>
      <c r="S28" s="38">
        <f t="shared" si="14"/>
        <v>122.5</v>
      </c>
      <c r="T28" s="38">
        <f t="shared" si="14"/>
        <v>157.5</v>
      </c>
      <c r="U28" s="10"/>
    </row>
    <row r="29" spans="1:24" x14ac:dyDescent="0.3">
      <c r="A29" s="1">
        <v>3</v>
      </c>
      <c r="B29" s="86" t="s">
        <v>62</v>
      </c>
      <c r="C29" s="42">
        <v>4</v>
      </c>
      <c r="D29" s="78">
        <v>40</v>
      </c>
      <c r="E29" s="78">
        <v>60</v>
      </c>
      <c r="F29" s="79">
        <v>30</v>
      </c>
      <c r="G29" s="79">
        <v>40</v>
      </c>
      <c r="H29" s="78">
        <v>20</v>
      </c>
      <c r="I29" s="78">
        <v>30</v>
      </c>
      <c r="J29" s="13">
        <f t="shared" si="17"/>
        <v>1.2</v>
      </c>
      <c r="K29" s="13">
        <f t="shared" si="18"/>
        <v>1.6</v>
      </c>
      <c r="L29" s="42">
        <f t="shared" si="11"/>
        <v>100</v>
      </c>
      <c r="M29" s="38">
        <f t="shared" si="19"/>
        <v>40</v>
      </c>
      <c r="N29" s="38">
        <f t="shared" si="2"/>
        <v>60</v>
      </c>
      <c r="O29" s="38">
        <f t="shared" si="3"/>
        <v>30</v>
      </c>
      <c r="P29" s="38">
        <f t="shared" si="4"/>
        <v>40</v>
      </c>
      <c r="Q29" s="38">
        <f t="shared" si="20"/>
        <v>20</v>
      </c>
      <c r="R29" s="38">
        <f t="shared" si="6"/>
        <v>30</v>
      </c>
      <c r="S29" s="38">
        <f t="shared" si="14"/>
        <v>70</v>
      </c>
      <c r="T29" s="38">
        <f t="shared" si="14"/>
        <v>100</v>
      </c>
      <c r="U29" s="10"/>
    </row>
    <row r="30" spans="1:24" s="32" customFormat="1" x14ac:dyDescent="0.3">
      <c r="A30" s="36" t="s">
        <v>33</v>
      </c>
      <c r="B30" s="28"/>
      <c r="C30" s="85">
        <f>SUM(C22:C29)</f>
        <v>38</v>
      </c>
      <c r="D30" s="85"/>
      <c r="E30" s="85"/>
      <c r="F30" s="85"/>
      <c r="G30" s="85"/>
      <c r="H30" s="85"/>
      <c r="I30" s="85"/>
      <c r="J30" s="90">
        <f>SUM(J22:J29)</f>
        <v>10.85</v>
      </c>
      <c r="K30" s="90">
        <f>SUM(K22:K29)</f>
        <v>14.649999999999999</v>
      </c>
      <c r="L30" s="85"/>
      <c r="M30" s="90">
        <f t="shared" ref="M30:T30" si="21">SUM(M22:M29)</f>
        <v>388.75</v>
      </c>
      <c r="N30" s="90">
        <f t="shared" si="21"/>
        <v>521.25</v>
      </c>
      <c r="O30" s="90">
        <f t="shared" si="21"/>
        <v>271.25</v>
      </c>
      <c r="P30" s="90">
        <f t="shared" si="21"/>
        <v>366.25</v>
      </c>
      <c r="Q30" s="90">
        <f t="shared" si="21"/>
        <v>180</v>
      </c>
      <c r="R30" s="90">
        <f t="shared" si="21"/>
        <v>275</v>
      </c>
      <c r="S30" s="40">
        <f t="shared" si="21"/>
        <v>660</v>
      </c>
      <c r="T30" s="40">
        <f t="shared" si="21"/>
        <v>887.5</v>
      </c>
      <c r="U30" s="31">
        <v>455</v>
      </c>
      <c r="V30" s="45">
        <f>S30+U30</f>
        <v>1115</v>
      </c>
      <c r="W30" s="45">
        <f>T30+U30</f>
        <v>1342.5</v>
      </c>
      <c r="X30" s="31">
        <v>1225</v>
      </c>
    </row>
    <row r="31" spans="1:24" x14ac:dyDescent="0.3">
      <c r="A31" s="1">
        <v>4</v>
      </c>
      <c r="B31" s="86" t="s">
        <v>57</v>
      </c>
      <c r="C31" s="42">
        <v>6</v>
      </c>
      <c r="D31" s="81">
        <v>30</v>
      </c>
      <c r="E31" s="78">
        <v>40</v>
      </c>
      <c r="F31" s="79">
        <v>40</v>
      </c>
      <c r="G31" s="79">
        <v>50</v>
      </c>
      <c r="H31" s="78">
        <v>20</v>
      </c>
      <c r="I31" s="78">
        <v>30</v>
      </c>
      <c r="J31" s="95">
        <f t="shared" si="17"/>
        <v>2.4</v>
      </c>
      <c r="K31" s="95">
        <f t="shared" ref="K31:K37" si="22">(C31*G31)/100</f>
        <v>3</v>
      </c>
      <c r="L31" s="42">
        <f t="shared" ref="L31:L37" si="23">C31*25</f>
        <v>150</v>
      </c>
      <c r="M31" s="38">
        <f t="shared" ref="M31" si="24">C31*25*D31/100</f>
        <v>45</v>
      </c>
      <c r="N31" s="38">
        <f t="shared" ref="N31" si="25">C31*25*E31/100</f>
        <v>60</v>
      </c>
      <c r="O31" s="38">
        <f t="shared" ref="O31" si="26">C31*25*F31/100</f>
        <v>60</v>
      </c>
      <c r="P31" s="38">
        <f t="shared" ref="P31" si="27">C31*25*G31/100</f>
        <v>75</v>
      </c>
      <c r="Q31" s="38">
        <f t="shared" ref="Q31" si="28">C31*25*H31/100</f>
        <v>30</v>
      </c>
      <c r="R31" s="38">
        <f t="shared" ref="R31" si="29">C31*25*I31/100</f>
        <v>45</v>
      </c>
      <c r="S31" s="91">
        <f t="shared" ref="S31" si="30">M31+O31</f>
        <v>105</v>
      </c>
      <c r="T31" s="91">
        <f t="shared" ref="T31" si="31">N31+P31</f>
        <v>135</v>
      </c>
      <c r="U31" s="48"/>
      <c r="V31" s="48"/>
      <c r="W31" s="48"/>
      <c r="X31" s="48"/>
    </row>
    <row r="32" spans="1:24" x14ac:dyDescent="0.3">
      <c r="A32" s="1">
        <v>4</v>
      </c>
      <c r="B32" s="86" t="s">
        <v>69</v>
      </c>
      <c r="C32" s="42">
        <v>6</v>
      </c>
      <c r="D32" s="81">
        <v>40</v>
      </c>
      <c r="E32" s="78">
        <v>50</v>
      </c>
      <c r="F32" s="80">
        <v>20</v>
      </c>
      <c r="G32" s="79">
        <v>30</v>
      </c>
      <c r="H32" s="78">
        <v>20</v>
      </c>
      <c r="I32" s="78">
        <v>30</v>
      </c>
      <c r="J32" s="95">
        <f t="shared" ref="J32:J37" si="32">(C32*F32)/100</f>
        <v>1.2</v>
      </c>
      <c r="K32" s="95">
        <f t="shared" si="22"/>
        <v>1.8</v>
      </c>
      <c r="L32" s="42">
        <f t="shared" si="23"/>
        <v>150</v>
      </c>
      <c r="M32" s="38">
        <f t="shared" ref="M32:M37" si="33">C32*25*D32/100</f>
        <v>60</v>
      </c>
      <c r="N32" s="38">
        <f t="shared" ref="N32:N37" si="34">C32*25*E32/100</f>
        <v>75</v>
      </c>
      <c r="O32" s="38">
        <f t="shared" ref="O32:O37" si="35">C32*25*F32/100</f>
        <v>30</v>
      </c>
      <c r="P32" s="38">
        <f t="shared" ref="P32:P37" si="36">C32*25*G32/100</f>
        <v>45</v>
      </c>
      <c r="Q32" s="38">
        <f t="shared" ref="Q32:Q37" si="37">C32*25*H32/100</f>
        <v>30</v>
      </c>
      <c r="R32" s="38">
        <f t="shared" ref="R32:R37" si="38">C32*25*I32/100</f>
        <v>45</v>
      </c>
      <c r="S32" s="91">
        <f t="shared" ref="S32:S37" si="39">M32+O32</f>
        <v>90</v>
      </c>
      <c r="T32" s="91">
        <f t="shared" ref="T32:T37" si="40">N32+P32</f>
        <v>120</v>
      </c>
      <c r="U32" s="48"/>
      <c r="V32" s="48"/>
      <c r="W32" s="48"/>
      <c r="X32" s="48"/>
    </row>
    <row r="33" spans="1:24" x14ac:dyDescent="0.3">
      <c r="A33" s="1">
        <v>4</v>
      </c>
      <c r="B33" s="86" t="s">
        <v>70</v>
      </c>
      <c r="C33" s="42">
        <v>6</v>
      </c>
      <c r="D33" s="81">
        <v>40</v>
      </c>
      <c r="E33" s="78">
        <v>50</v>
      </c>
      <c r="F33" s="79">
        <v>40</v>
      </c>
      <c r="G33" s="79">
        <v>50</v>
      </c>
      <c r="H33" s="81">
        <v>10</v>
      </c>
      <c r="I33" s="81">
        <v>20</v>
      </c>
      <c r="J33" s="95">
        <f t="shared" si="32"/>
        <v>2.4</v>
      </c>
      <c r="K33" s="95">
        <f t="shared" si="22"/>
        <v>3</v>
      </c>
      <c r="L33" s="42">
        <f t="shared" si="23"/>
        <v>150</v>
      </c>
      <c r="M33" s="38">
        <f t="shared" si="33"/>
        <v>60</v>
      </c>
      <c r="N33" s="38">
        <f t="shared" si="34"/>
        <v>75</v>
      </c>
      <c r="O33" s="38">
        <f t="shared" si="35"/>
        <v>60</v>
      </c>
      <c r="P33" s="38">
        <f t="shared" si="36"/>
        <v>75</v>
      </c>
      <c r="Q33" s="38">
        <f t="shared" si="37"/>
        <v>15</v>
      </c>
      <c r="R33" s="38">
        <f t="shared" si="38"/>
        <v>30</v>
      </c>
      <c r="S33" s="91">
        <f t="shared" si="39"/>
        <v>120</v>
      </c>
      <c r="T33" s="91">
        <f t="shared" si="40"/>
        <v>150</v>
      </c>
      <c r="U33" s="48"/>
      <c r="V33" s="48"/>
      <c r="W33" s="48"/>
      <c r="X33" s="48"/>
    </row>
    <row r="34" spans="1:24" x14ac:dyDescent="0.3">
      <c r="A34" s="1">
        <v>4</v>
      </c>
      <c r="B34" s="86" t="s">
        <v>71</v>
      </c>
      <c r="C34" s="42">
        <v>6</v>
      </c>
      <c r="D34" s="78">
        <v>40</v>
      </c>
      <c r="E34" s="78">
        <v>50</v>
      </c>
      <c r="F34" s="79">
        <v>40</v>
      </c>
      <c r="G34" s="79">
        <v>50</v>
      </c>
      <c r="H34" s="78">
        <v>10</v>
      </c>
      <c r="I34" s="78">
        <v>20</v>
      </c>
      <c r="J34" s="95">
        <f t="shared" si="32"/>
        <v>2.4</v>
      </c>
      <c r="K34" s="95">
        <f t="shared" si="22"/>
        <v>3</v>
      </c>
      <c r="L34" s="42">
        <f t="shared" si="23"/>
        <v>150</v>
      </c>
      <c r="M34" s="38">
        <f t="shared" si="33"/>
        <v>60</v>
      </c>
      <c r="N34" s="38">
        <f t="shared" si="34"/>
        <v>75</v>
      </c>
      <c r="O34" s="38">
        <f t="shared" si="35"/>
        <v>60</v>
      </c>
      <c r="P34" s="38">
        <f t="shared" si="36"/>
        <v>75</v>
      </c>
      <c r="Q34" s="38">
        <f t="shared" si="37"/>
        <v>15</v>
      </c>
      <c r="R34" s="38">
        <f t="shared" si="38"/>
        <v>30</v>
      </c>
      <c r="S34" s="91">
        <f t="shared" si="39"/>
        <v>120</v>
      </c>
      <c r="T34" s="91">
        <f t="shared" si="40"/>
        <v>150</v>
      </c>
      <c r="U34" s="48"/>
      <c r="V34" s="48"/>
      <c r="W34" s="48"/>
      <c r="X34" s="48"/>
    </row>
    <row r="35" spans="1:24" x14ac:dyDescent="0.3">
      <c r="A35" s="1">
        <v>4</v>
      </c>
      <c r="B35" s="86" t="s">
        <v>58</v>
      </c>
      <c r="C35" s="42">
        <v>4</v>
      </c>
      <c r="D35" s="81">
        <v>20</v>
      </c>
      <c r="E35" s="78">
        <v>30</v>
      </c>
      <c r="F35" s="79">
        <v>60</v>
      </c>
      <c r="G35" s="79">
        <v>70</v>
      </c>
      <c r="H35" s="81">
        <v>10</v>
      </c>
      <c r="I35" s="81">
        <v>20</v>
      </c>
      <c r="J35" s="95">
        <f t="shared" si="32"/>
        <v>2.4</v>
      </c>
      <c r="K35" s="95">
        <f t="shared" si="22"/>
        <v>2.8</v>
      </c>
      <c r="L35" s="42">
        <f t="shared" si="23"/>
        <v>100</v>
      </c>
      <c r="M35" s="38">
        <f t="shared" si="33"/>
        <v>20</v>
      </c>
      <c r="N35" s="38">
        <f t="shared" si="34"/>
        <v>30</v>
      </c>
      <c r="O35" s="38">
        <f t="shared" si="35"/>
        <v>60</v>
      </c>
      <c r="P35" s="38">
        <f t="shared" si="36"/>
        <v>70</v>
      </c>
      <c r="Q35" s="38">
        <f t="shared" si="37"/>
        <v>10</v>
      </c>
      <c r="R35" s="38">
        <f t="shared" si="38"/>
        <v>20</v>
      </c>
      <c r="S35" s="91">
        <f t="shared" si="39"/>
        <v>80</v>
      </c>
      <c r="T35" s="91">
        <f t="shared" si="40"/>
        <v>100</v>
      </c>
      <c r="U35" s="48"/>
      <c r="V35" s="48"/>
      <c r="W35" s="48"/>
      <c r="X35" s="48"/>
    </row>
    <row r="36" spans="1:24" x14ac:dyDescent="0.3">
      <c r="A36" s="1">
        <v>4</v>
      </c>
      <c r="B36" s="88" t="s">
        <v>72</v>
      </c>
      <c r="C36" s="42">
        <v>2</v>
      </c>
      <c r="D36" s="78">
        <v>20</v>
      </c>
      <c r="E36" s="78">
        <v>30</v>
      </c>
      <c r="F36" s="79">
        <v>60</v>
      </c>
      <c r="G36" s="79">
        <v>70</v>
      </c>
      <c r="H36" s="78">
        <v>10</v>
      </c>
      <c r="I36" s="78">
        <v>20</v>
      </c>
      <c r="J36" s="95">
        <f t="shared" si="32"/>
        <v>1.2</v>
      </c>
      <c r="K36" s="95">
        <f t="shared" si="22"/>
        <v>1.4</v>
      </c>
      <c r="L36" s="42">
        <f t="shared" si="23"/>
        <v>50</v>
      </c>
      <c r="M36" s="38">
        <f t="shared" si="33"/>
        <v>10</v>
      </c>
      <c r="N36" s="38">
        <f t="shared" si="34"/>
        <v>15</v>
      </c>
      <c r="O36" s="38">
        <f t="shared" si="35"/>
        <v>30</v>
      </c>
      <c r="P36" s="38">
        <f t="shared" si="36"/>
        <v>35</v>
      </c>
      <c r="Q36" s="38">
        <f t="shared" si="37"/>
        <v>5</v>
      </c>
      <c r="R36" s="38">
        <f t="shared" si="38"/>
        <v>10</v>
      </c>
      <c r="S36" s="91">
        <f t="shared" si="39"/>
        <v>40</v>
      </c>
      <c r="T36" s="91">
        <f t="shared" si="40"/>
        <v>50</v>
      </c>
      <c r="U36" s="48"/>
      <c r="V36" s="48"/>
      <c r="W36" s="48"/>
      <c r="X36" s="48"/>
    </row>
    <row r="37" spans="1:24" x14ac:dyDescent="0.3">
      <c r="A37" s="1">
        <v>4</v>
      </c>
      <c r="B37" s="88" t="s">
        <v>62</v>
      </c>
      <c r="C37" s="42">
        <v>4</v>
      </c>
      <c r="D37" s="78">
        <v>30</v>
      </c>
      <c r="E37" s="78">
        <v>40</v>
      </c>
      <c r="F37" s="80">
        <v>40</v>
      </c>
      <c r="G37" s="80">
        <v>60</v>
      </c>
      <c r="H37" s="78">
        <v>10</v>
      </c>
      <c r="I37" s="78">
        <v>20</v>
      </c>
      <c r="J37" s="95">
        <f t="shared" si="32"/>
        <v>1.6</v>
      </c>
      <c r="K37" s="95">
        <f t="shared" si="22"/>
        <v>2.4</v>
      </c>
      <c r="L37" s="42">
        <f t="shared" si="23"/>
        <v>100</v>
      </c>
      <c r="M37" s="38">
        <f t="shared" si="33"/>
        <v>30</v>
      </c>
      <c r="N37" s="38">
        <f t="shared" si="34"/>
        <v>40</v>
      </c>
      <c r="O37" s="38">
        <f t="shared" si="35"/>
        <v>40</v>
      </c>
      <c r="P37" s="38">
        <f t="shared" si="36"/>
        <v>60</v>
      </c>
      <c r="Q37" s="38">
        <f t="shared" si="37"/>
        <v>10</v>
      </c>
      <c r="R37" s="38">
        <f t="shared" si="38"/>
        <v>20</v>
      </c>
      <c r="S37" s="91">
        <f t="shared" si="39"/>
        <v>70</v>
      </c>
      <c r="T37" s="91">
        <f t="shared" si="40"/>
        <v>100</v>
      </c>
      <c r="U37" s="48"/>
      <c r="V37" s="48"/>
      <c r="W37" s="48"/>
      <c r="X37" s="48"/>
    </row>
    <row r="38" spans="1:24" s="32" customFormat="1" x14ac:dyDescent="0.3">
      <c r="A38" s="49" t="s">
        <v>33</v>
      </c>
      <c r="B38" s="28"/>
      <c r="C38" s="85">
        <f>SUM(C31:C37)</f>
        <v>34</v>
      </c>
      <c r="D38" s="85"/>
      <c r="E38" s="85"/>
      <c r="F38" s="85"/>
      <c r="G38" s="85"/>
      <c r="H38" s="85"/>
      <c r="I38" s="85"/>
      <c r="J38" s="90">
        <f>SUM(J31:J37)</f>
        <v>13.6</v>
      </c>
      <c r="K38" s="90">
        <f>SUM(K31:K37)</f>
        <v>17.400000000000002</v>
      </c>
      <c r="L38" s="85"/>
      <c r="M38" s="90">
        <f t="shared" ref="M38:T38" si="41">SUM(M31:M37)</f>
        <v>285</v>
      </c>
      <c r="N38" s="90">
        <f t="shared" si="41"/>
        <v>370</v>
      </c>
      <c r="O38" s="90">
        <f t="shared" si="41"/>
        <v>340</v>
      </c>
      <c r="P38" s="90">
        <f t="shared" si="41"/>
        <v>435</v>
      </c>
      <c r="Q38" s="90">
        <f t="shared" si="41"/>
        <v>115</v>
      </c>
      <c r="R38" s="90">
        <f t="shared" si="41"/>
        <v>200</v>
      </c>
      <c r="S38" s="40">
        <f t="shared" si="41"/>
        <v>625</v>
      </c>
      <c r="T38" s="40">
        <f t="shared" si="41"/>
        <v>805</v>
      </c>
      <c r="U38" s="31">
        <v>480</v>
      </c>
      <c r="V38" s="45">
        <f>S38+U38</f>
        <v>1105</v>
      </c>
      <c r="W38" s="45">
        <f>T38+U38</f>
        <v>1285</v>
      </c>
      <c r="X38" s="31">
        <v>1120</v>
      </c>
    </row>
    <row r="39" spans="1:24" s="9" customFormat="1" ht="22.05" customHeight="1" x14ac:dyDescent="0.3">
      <c r="A39" s="98" t="s">
        <v>16</v>
      </c>
      <c r="B39" s="23" t="s">
        <v>17</v>
      </c>
      <c r="C39" s="44">
        <f>C11+C21+C30+C38</f>
        <v>142</v>
      </c>
      <c r="D39" s="82"/>
      <c r="E39" s="82"/>
      <c r="F39" s="83"/>
      <c r="G39" s="83"/>
      <c r="H39" s="82"/>
      <c r="I39" s="82"/>
      <c r="J39" s="84"/>
      <c r="K39" s="84"/>
      <c r="L39" s="44"/>
      <c r="M39" s="44"/>
      <c r="N39" s="44"/>
      <c r="O39" s="44"/>
      <c r="P39" s="44"/>
      <c r="Q39" s="44"/>
      <c r="R39" s="44"/>
      <c r="S39" s="44"/>
      <c r="T39" s="44"/>
    </row>
    <row r="40" spans="1:24" s="12" customFormat="1" x14ac:dyDescent="0.3">
      <c r="A40" s="99"/>
      <c r="B40" s="24" t="s">
        <v>3</v>
      </c>
      <c r="C40" s="44"/>
      <c r="D40" s="82"/>
      <c r="E40" s="82"/>
      <c r="F40" s="83"/>
      <c r="G40" s="83"/>
      <c r="H40" s="82"/>
      <c r="I40" s="82"/>
      <c r="J40" s="92">
        <f>J11+J21+J30+J38</f>
        <v>46.85</v>
      </c>
      <c r="K40" s="92">
        <f>K11+K21+K30+K38</f>
        <v>62.849999999999994</v>
      </c>
      <c r="L40" s="44"/>
      <c r="M40" s="44"/>
      <c r="N40" s="44"/>
      <c r="O40" s="44"/>
      <c r="P40" s="44"/>
      <c r="Q40" s="44"/>
      <c r="R40" s="44"/>
      <c r="S40" s="44"/>
      <c r="T40" s="44"/>
    </row>
    <row r="41" spans="1:24" s="12" customFormat="1" ht="22.35" customHeight="1" x14ac:dyDescent="0.3">
      <c r="A41" s="99"/>
      <c r="B41" s="24" t="s">
        <v>19</v>
      </c>
      <c r="C41" s="44">
        <v>99</v>
      </c>
      <c r="D41" s="82"/>
      <c r="E41" s="82"/>
      <c r="F41" s="83"/>
      <c r="G41" s="83"/>
      <c r="H41" s="82"/>
      <c r="I41" s="82"/>
      <c r="J41" s="84"/>
      <c r="K41" s="84"/>
      <c r="L41" s="44"/>
      <c r="M41" s="44"/>
      <c r="N41" s="44"/>
      <c r="O41" s="44"/>
      <c r="P41" s="44"/>
      <c r="Q41" s="44"/>
      <c r="R41" s="44"/>
      <c r="S41" s="44"/>
      <c r="T41" s="44"/>
    </row>
    <row r="42" spans="1:24" s="12" customFormat="1" ht="22.35" customHeight="1" x14ac:dyDescent="0.3">
      <c r="A42" s="100"/>
      <c r="B42" s="24" t="s">
        <v>16</v>
      </c>
      <c r="C42" s="44">
        <f>C39+C41</f>
        <v>241</v>
      </c>
      <c r="D42" s="82"/>
      <c r="E42" s="82"/>
      <c r="F42" s="83"/>
      <c r="G42" s="83"/>
      <c r="H42" s="82"/>
      <c r="I42" s="82"/>
      <c r="J42" s="84"/>
      <c r="K42" s="84"/>
      <c r="L42" s="44"/>
      <c r="M42" s="44"/>
      <c r="N42" s="44"/>
      <c r="O42" s="44"/>
      <c r="P42" s="44"/>
      <c r="Q42" s="44"/>
      <c r="R42" s="44"/>
      <c r="S42" s="44"/>
      <c r="T42" s="44"/>
    </row>
    <row r="44" spans="1:24" ht="59.4" customHeight="1" x14ac:dyDescent="0.3">
      <c r="B44" s="25" t="s">
        <v>74</v>
      </c>
    </row>
  </sheetData>
  <mergeCells count="7">
    <mergeCell ref="O1:P1"/>
    <mergeCell ref="Q1:R1"/>
    <mergeCell ref="A39:A42"/>
    <mergeCell ref="D1:E1"/>
    <mergeCell ref="F1:G1"/>
    <mergeCell ref="H1:I1"/>
    <mergeCell ref="M1:N1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.109375" defaultRowHeight="14.4" x14ac:dyDescent="0.3"/>
  <cols>
    <col min="1" max="1" width="23" style="53" customWidth="1"/>
    <col min="2" max="2" width="9.109375" style="53"/>
    <col min="3" max="3" width="13.88671875" style="53" customWidth="1"/>
    <col min="4" max="5" width="9.109375" style="53"/>
    <col min="6" max="6" width="10.5546875" style="53" customWidth="1"/>
    <col min="7" max="8" width="9.109375" style="53"/>
    <col min="9" max="9" width="10.33203125" style="53" customWidth="1"/>
    <col min="10" max="11" width="9.109375" style="53"/>
    <col min="12" max="12" width="11" style="53" customWidth="1"/>
    <col min="13" max="13" width="9.109375" style="53"/>
    <col min="14" max="14" width="14.6640625" style="53" customWidth="1"/>
    <col min="15" max="15" width="13.6640625" style="53" customWidth="1"/>
    <col min="16" max="16" width="9.109375" style="53"/>
    <col min="17" max="17" width="9.21875" customWidth="1"/>
    <col min="18" max="16384" width="9.109375" style="53"/>
  </cols>
  <sheetData>
    <row r="1" spans="1:16" s="53" customFormat="1" ht="12.6" x14ac:dyDescent="0.2">
      <c r="A1" s="108" t="s">
        <v>38</v>
      </c>
      <c r="B1" s="105" t="s">
        <v>39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 t="s">
        <v>11</v>
      </c>
      <c r="O1" s="105" t="s">
        <v>40</v>
      </c>
    </row>
    <row r="2" spans="1:16" s="53" customFormat="1" ht="12.6" x14ac:dyDescent="0.2">
      <c r="A2" s="108"/>
      <c r="B2" s="52" t="s">
        <v>12</v>
      </c>
      <c r="C2" s="52" t="s">
        <v>41</v>
      </c>
      <c r="D2" s="52" t="s">
        <v>0</v>
      </c>
      <c r="E2" s="52" t="s">
        <v>13</v>
      </c>
      <c r="F2" s="52" t="s">
        <v>41</v>
      </c>
      <c r="G2" s="52" t="s">
        <v>0</v>
      </c>
      <c r="H2" s="52" t="s">
        <v>14</v>
      </c>
      <c r="I2" s="52" t="s">
        <v>41</v>
      </c>
      <c r="J2" s="52" t="s">
        <v>0</v>
      </c>
      <c r="K2" s="52" t="s">
        <v>15</v>
      </c>
      <c r="L2" s="52" t="s">
        <v>41</v>
      </c>
      <c r="M2" s="52" t="s">
        <v>0</v>
      </c>
      <c r="N2" s="105"/>
      <c r="O2" s="105"/>
    </row>
    <row r="3" spans="1:16" s="53" customFormat="1" ht="12.6" x14ac:dyDescent="0.2">
      <c r="A3" s="51" t="s">
        <v>4</v>
      </c>
      <c r="B3" s="54">
        <v>4</v>
      </c>
      <c r="C3" s="54">
        <f>B3*35</f>
        <v>140</v>
      </c>
      <c r="D3" s="55">
        <v>8</v>
      </c>
      <c r="E3" s="54">
        <v>4</v>
      </c>
      <c r="F3" s="54">
        <f>E3*35</f>
        <v>140</v>
      </c>
      <c r="G3" s="55">
        <v>8</v>
      </c>
      <c r="H3" s="54">
        <v>4</v>
      </c>
      <c r="I3" s="54">
        <f>H3*35</f>
        <v>140</v>
      </c>
      <c r="J3" s="55">
        <v>8</v>
      </c>
      <c r="K3" s="54">
        <v>4</v>
      </c>
      <c r="L3" s="54">
        <f>K3*32</f>
        <v>128</v>
      </c>
      <c r="M3" s="55">
        <v>8</v>
      </c>
      <c r="N3" s="56">
        <f t="shared" ref="N3:N8" si="0">D3+G3+J3+M3</f>
        <v>32</v>
      </c>
      <c r="O3" s="54">
        <f>C3+F3+I3+L3</f>
        <v>548</v>
      </c>
    </row>
    <row r="4" spans="1:16" s="53" customFormat="1" ht="12.6" x14ac:dyDescent="0.2">
      <c r="A4" s="57" t="s">
        <v>5</v>
      </c>
      <c r="B4" s="58">
        <v>2</v>
      </c>
      <c r="C4" s="54">
        <f t="shared" ref="C4:C10" si="1">B4*35</f>
        <v>70</v>
      </c>
      <c r="D4" s="59">
        <v>4</v>
      </c>
      <c r="E4" s="58">
        <v>2</v>
      </c>
      <c r="F4" s="54">
        <f t="shared" ref="F4:F10" si="2">E4*35</f>
        <v>70</v>
      </c>
      <c r="G4" s="59">
        <v>4</v>
      </c>
      <c r="H4" s="58">
        <v>2</v>
      </c>
      <c r="I4" s="54">
        <f t="shared" ref="I4:I10" si="3">H4*35</f>
        <v>70</v>
      </c>
      <c r="J4" s="59">
        <v>4</v>
      </c>
      <c r="K4" s="58">
        <v>2</v>
      </c>
      <c r="L4" s="54">
        <f t="shared" ref="L4:L10" si="4">K4*32</f>
        <v>64</v>
      </c>
      <c r="M4" s="59">
        <v>4</v>
      </c>
      <c r="N4" s="60">
        <f t="shared" si="0"/>
        <v>16</v>
      </c>
      <c r="O4" s="54">
        <f t="shared" ref="O4:O10" si="5">C4+F4+I4+L4</f>
        <v>274</v>
      </c>
    </row>
    <row r="5" spans="1:16" s="53" customFormat="1" ht="12.6" x14ac:dyDescent="0.2">
      <c r="A5" s="51" t="s">
        <v>6</v>
      </c>
      <c r="B5" s="54">
        <v>4</v>
      </c>
      <c r="C5" s="54">
        <f t="shared" si="1"/>
        <v>140</v>
      </c>
      <c r="D5" s="55">
        <v>8</v>
      </c>
      <c r="E5" s="54">
        <v>4</v>
      </c>
      <c r="F5" s="54">
        <f t="shared" si="2"/>
        <v>140</v>
      </c>
      <c r="G5" s="55">
        <v>8</v>
      </c>
      <c r="H5" s="54">
        <v>3</v>
      </c>
      <c r="I5" s="54">
        <f t="shared" si="3"/>
        <v>105</v>
      </c>
      <c r="J5" s="55">
        <v>6</v>
      </c>
      <c r="K5" s="54">
        <v>3</v>
      </c>
      <c r="L5" s="54">
        <f t="shared" si="4"/>
        <v>96</v>
      </c>
      <c r="M5" s="55">
        <v>6</v>
      </c>
      <c r="N5" s="56">
        <f t="shared" si="0"/>
        <v>28</v>
      </c>
      <c r="O5" s="54">
        <f t="shared" si="5"/>
        <v>481</v>
      </c>
    </row>
    <row r="6" spans="1:16" s="53" customFormat="1" ht="12.6" x14ac:dyDescent="0.2">
      <c r="A6" s="57" t="s">
        <v>8</v>
      </c>
      <c r="B6" s="58">
        <v>1</v>
      </c>
      <c r="C6" s="54">
        <f t="shared" si="1"/>
        <v>35</v>
      </c>
      <c r="D6" s="59">
        <v>2</v>
      </c>
      <c r="E6" s="58">
        <v>1</v>
      </c>
      <c r="F6" s="54">
        <f t="shared" si="2"/>
        <v>35</v>
      </c>
      <c r="G6" s="59">
        <v>2</v>
      </c>
      <c r="H6" s="61">
        <v>1</v>
      </c>
      <c r="I6" s="54">
        <f t="shared" si="3"/>
        <v>35</v>
      </c>
      <c r="J6" s="59">
        <v>2</v>
      </c>
      <c r="K6" s="58"/>
      <c r="L6" s="54">
        <f t="shared" si="4"/>
        <v>0</v>
      </c>
      <c r="M6" s="59"/>
      <c r="N6" s="60">
        <f t="shared" si="0"/>
        <v>6</v>
      </c>
      <c r="O6" s="54">
        <f t="shared" si="5"/>
        <v>105</v>
      </c>
    </row>
    <row r="7" spans="1:16" s="53" customFormat="1" ht="12.6" x14ac:dyDescent="0.2">
      <c r="A7" s="51" t="s">
        <v>9</v>
      </c>
      <c r="B7" s="54"/>
      <c r="C7" s="54">
        <f t="shared" si="1"/>
        <v>0</v>
      </c>
      <c r="D7" s="55"/>
      <c r="E7" s="54"/>
      <c r="F7" s="54">
        <f t="shared" si="2"/>
        <v>0</v>
      </c>
      <c r="G7" s="55"/>
      <c r="H7" s="54"/>
      <c r="I7" s="54">
        <f t="shared" si="3"/>
        <v>0</v>
      </c>
      <c r="J7" s="55"/>
      <c r="K7" s="54">
        <v>2</v>
      </c>
      <c r="L7" s="54">
        <f t="shared" si="4"/>
        <v>64</v>
      </c>
      <c r="M7" s="55">
        <v>3</v>
      </c>
      <c r="N7" s="56">
        <f t="shared" si="0"/>
        <v>3</v>
      </c>
      <c r="O7" s="54">
        <f t="shared" si="5"/>
        <v>64</v>
      </c>
    </row>
    <row r="8" spans="1:16" s="53" customFormat="1" ht="25.2" x14ac:dyDescent="0.2">
      <c r="A8" s="57" t="s">
        <v>20</v>
      </c>
      <c r="B8" s="58"/>
      <c r="C8" s="54">
        <f t="shared" si="1"/>
        <v>0</v>
      </c>
      <c r="D8" s="59"/>
      <c r="E8" s="58"/>
      <c r="F8" s="54">
        <f t="shared" si="2"/>
        <v>0</v>
      </c>
      <c r="G8" s="59"/>
      <c r="H8" s="58"/>
      <c r="I8" s="54">
        <f t="shared" si="3"/>
        <v>0</v>
      </c>
      <c r="J8" s="59"/>
      <c r="K8" s="58">
        <v>1</v>
      </c>
      <c r="L8" s="54">
        <f t="shared" si="4"/>
        <v>32</v>
      </c>
      <c r="M8" s="59">
        <v>2</v>
      </c>
      <c r="N8" s="60">
        <f t="shared" si="0"/>
        <v>2</v>
      </c>
      <c r="O8" s="54">
        <f t="shared" si="5"/>
        <v>32</v>
      </c>
    </row>
    <row r="9" spans="1:16" s="53" customFormat="1" ht="25.2" x14ac:dyDescent="0.2">
      <c r="A9" s="51" t="s">
        <v>7</v>
      </c>
      <c r="B9" s="54">
        <v>2</v>
      </c>
      <c r="C9" s="54">
        <f t="shared" si="1"/>
        <v>70</v>
      </c>
      <c r="D9" s="55">
        <v>2</v>
      </c>
      <c r="E9" s="54">
        <v>2</v>
      </c>
      <c r="F9" s="54">
        <f t="shared" si="2"/>
        <v>70</v>
      </c>
      <c r="G9" s="55">
        <v>2</v>
      </c>
      <c r="H9" s="54">
        <v>2</v>
      </c>
      <c r="I9" s="54">
        <f t="shared" si="3"/>
        <v>70</v>
      </c>
      <c r="J9" s="55">
        <v>2</v>
      </c>
      <c r="K9" s="54">
        <v>2</v>
      </c>
      <c r="L9" s="54">
        <f t="shared" si="4"/>
        <v>64</v>
      </c>
      <c r="M9" s="55">
        <v>2</v>
      </c>
      <c r="N9" s="56">
        <f>D9+G9+J9+M9</f>
        <v>8</v>
      </c>
      <c r="O9" s="54">
        <f t="shared" si="5"/>
        <v>274</v>
      </c>
    </row>
    <row r="10" spans="1:16" s="53" customFormat="1" ht="12.6" x14ac:dyDescent="0.2">
      <c r="A10" s="51" t="s">
        <v>10</v>
      </c>
      <c r="B10" s="54">
        <v>1</v>
      </c>
      <c r="C10" s="54">
        <f t="shared" si="1"/>
        <v>35</v>
      </c>
      <c r="D10" s="55">
        <v>1</v>
      </c>
      <c r="E10" s="54">
        <v>1</v>
      </c>
      <c r="F10" s="54">
        <f t="shared" si="2"/>
        <v>35</v>
      </c>
      <c r="G10" s="55">
        <v>1</v>
      </c>
      <c r="H10" s="54">
        <v>1</v>
      </c>
      <c r="I10" s="54">
        <f t="shared" si="3"/>
        <v>35</v>
      </c>
      <c r="J10" s="55">
        <v>1</v>
      </c>
      <c r="K10" s="54">
        <v>1</v>
      </c>
      <c r="L10" s="54">
        <f t="shared" si="4"/>
        <v>32</v>
      </c>
      <c r="M10" s="55">
        <v>1</v>
      </c>
      <c r="N10" s="56">
        <f t="shared" ref="N10" si="6">D10+G10+J10+M10</f>
        <v>4</v>
      </c>
      <c r="O10" s="54">
        <f t="shared" si="5"/>
        <v>137</v>
      </c>
    </row>
    <row r="11" spans="1:16" s="53" customFormat="1" ht="12.6" x14ac:dyDescent="0.2">
      <c r="A11" s="51" t="s">
        <v>16</v>
      </c>
      <c r="B11" s="52">
        <f t="shared" ref="B11:N11" si="7">SUM(B3:B10)</f>
        <v>14</v>
      </c>
      <c r="C11" s="52">
        <f>SUM(C3:C10)</f>
        <v>490</v>
      </c>
      <c r="D11" s="62">
        <f t="shared" si="7"/>
        <v>25</v>
      </c>
      <c r="E11" s="63">
        <f t="shared" si="7"/>
        <v>14</v>
      </c>
      <c r="F11" s="63">
        <f>SUM(F3:F10)</f>
        <v>490</v>
      </c>
      <c r="G11" s="62">
        <f t="shared" si="7"/>
        <v>25</v>
      </c>
      <c r="H11" s="63">
        <f t="shared" si="7"/>
        <v>13</v>
      </c>
      <c r="I11" s="63">
        <f>SUM(I3:I10)</f>
        <v>455</v>
      </c>
      <c r="J11" s="59">
        <f>SUM(J3:J10)</f>
        <v>23</v>
      </c>
      <c r="K11" s="63">
        <f t="shared" si="7"/>
        <v>15</v>
      </c>
      <c r="L11" s="63">
        <f>SUM(L3:L10)</f>
        <v>480</v>
      </c>
      <c r="M11" s="59">
        <f t="shared" si="7"/>
        <v>26</v>
      </c>
      <c r="N11" s="52">
        <f t="shared" si="7"/>
        <v>99</v>
      </c>
      <c r="O11" s="52">
        <f>SUM(O3:O10)</f>
        <v>1915</v>
      </c>
      <c r="P11" s="53">
        <f>C11+F11+I11+L11</f>
        <v>1915</v>
      </c>
    </row>
    <row r="17" spans="1:13" s="53" customFormat="1" ht="12.6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3" s="53" customFormat="1" ht="12.6" x14ac:dyDescent="0.2">
      <c r="A18" s="64"/>
      <c r="B18" s="65"/>
      <c r="C18" s="65"/>
      <c r="D18" s="65"/>
    </row>
    <row r="19" spans="1:13" s="53" customFormat="1" ht="12.6" x14ac:dyDescent="0.2">
      <c r="A19" s="107" t="s">
        <v>38</v>
      </c>
      <c r="B19" s="107" t="s">
        <v>42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</row>
    <row r="20" spans="1:13" s="53" customFormat="1" ht="12.6" x14ac:dyDescent="0.2">
      <c r="A20" s="107"/>
      <c r="B20" s="67" t="s">
        <v>12</v>
      </c>
      <c r="C20" s="66" t="s">
        <v>41</v>
      </c>
      <c r="D20" s="67" t="s">
        <v>0</v>
      </c>
      <c r="E20" s="67" t="s">
        <v>13</v>
      </c>
      <c r="F20" s="66" t="s">
        <v>41</v>
      </c>
      <c r="G20" s="67" t="s">
        <v>0</v>
      </c>
      <c r="H20" s="67" t="s">
        <v>14</v>
      </c>
      <c r="I20" s="66" t="s">
        <v>41</v>
      </c>
      <c r="J20" s="67" t="s">
        <v>0</v>
      </c>
      <c r="K20" s="67" t="s">
        <v>0</v>
      </c>
      <c r="L20" s="67" t="s">
        <v>41</v>
      </c>
    </row>
    <row r="21" spans="1:13" s="53" customFormat="1" ht="12.6" x14ac:dyDescent="0.2">
      <c r="A21" s="68" t="s">
        <v>4</v>
      </c>
      <c r="B21" s="69">
        <v>3</v>
      </c>
      <c r="C21" s="70">
        <f>B21*35</f>
        <v>105</v>
      </c>
      <c r="D21" s="71">
        <v>6</v>
      </c>
      <c r="E21" s="69">
        <v>3</v>
      </c>
      <c r="F21" s="69">
        <f>E21*35</f>
        <v>105</v>
      </c>
      <c r="G21" s="71">
        <v>6</v>
      </c>
      <c r="H21" s="69">
        <v>3</v>
      </c>
      <c r="I21" s="70">
        <f>H21*32</f>
        <v>96</v>
      </c>
      <c r="J21" s="71">
        <v>6</v>
      </c>
      <c r="K21" s="72">
        <f>D21+G21+J21+F22</f>
        <v>88</v>
      </c>
      <c r="L21" s="70">
        <f>C21+F21+I21</f>
        <v>306</v>
      </c>
    </row>
    <row r="22" spans="1:13" s="53" customFormat="1" ht="12.6" x14ac:dyDescent="0.2">
      <c r="A22" s="68" t="s">
        <v>5</v>
      </c>
      <c r="B22" s="69">
        <v>2</v>
      </c>
      <c r="C22" s="70">
        <f t="shared" ref="C22:C25" si="8">B22*35</f>
        <v>70</v>
      </c>
      <c r="D22" s="71">
        <v>4</v>
      </c>
      <c r="E22" s="69">
        <v>2</v>
      </c>
      <c r="F22" s="69">
        <f t="shared" ref="F22:F25" si="9">E22*35</f>
        <v>70</v>
      </c>
      <c r="G22" s="71">
        <v>4</v>
      </c>
      <c r="H22" s="69">
        <v>2</v>
      </c>
      <c r="I22" s="70">
        <f t="shared" ref="I22:I25" si="10">H22*32</f>
        <v>64</v>
      </c>
      <c r="J22" s="71">
        <v>4</v>
      </c>
      <c r="K22" s="72">
        <f>D22+G22+J22+F23</f>
        <v>82</v>
      </c>
      <c r="L22" s="70">
        <f t="shared" ref="L22:L25" si="11">C22+F22+I22</f>
        <v>204</v>
      </c>
    </row>
    <row r="23" spans="1:13" s="53" customFormat="1" ht="25.2" x14ac:dyDescent="0.2">
      <c r="A23" s="73" t="s">
        <v>7</v>
      </c>
      <c r="B23" s="69">
        <v>2</v>
      </c>
      <c r="C23" s="70">
        <f t="shared" si="8"/>
        <v>70</v>
      </c>
      <c r="D23" s="71">
        <v>2</v>
      </c>
      <c r="E23" s="69">
        <v>2</v>
      </c>
      <c r="F23" s="69">
        <f t="shared" si="9"/>
        <v>70</v>
      </c>
      <c r="G23" s="71">
        <v>2</v>
      </c>
      <c r="H23" s="69">
        <v>2</v>
      </c>
      <c r="I23" s="70">
        <f t="shared" si="10"/>
        <v>64</v>
      </c>
      <c r="J23" s="71">
        <v>2</v>
      </c>
      <c r="K23" s="72">
        <f>D23+G23+J23+F24</f>
        <v>6</v>
      </c>
      <c r="L23" s="70">
        <f t="shared" si="11"/>
        <v>204</v>
      </c>
    </row>
    <row r="24" spans="1:13" s="53" customFormat="1" ht="12.6" x14ac:dyDescent="0.2">
      <c r="A24" s="68" t="s">
        <v>8</v>
      </c>
      <c r="B24" s="69">
        <v>2</v>
      </c>
      <c r="C24" s="70">
        <f t="shared" si="8"/>
        <v>70</v>
      </c>
      <c r="D24" s="71">
        <v>3</v>
      </c>
      <c r="E24" s="69"/>
      <c r="F24" s="69">
        <f t="shared" si="9"/>
        <v>0</v>
      </c>
      <c r="G24" s="71"/>
      <c r="H24" s="69"/>
      <c r="I24" s="70">
        <f t="shared" si="10"/>
        <v>0</v>
      </c>
      <c r="J24" s="71"/>
      <c r="K24" s="72">
        <f>D24+G24+J24+F25</f>
        <v>38</v>
      </c>
      <c r="L24" s="70">
        <f t="shared" si="11"/>
        <v>70</v>
      </c>
    </row>
    <row r="25" spans="1:13" s="53" customFormat="1" ht="12.6" x14ac:dyDescent="0.2">
      <c r="A25" s="68" t="s">
        <v>10</v>
      </c>
      <c r="B25" s="69">
        <v>1</v>
      </c>
      <c r="C25" s="70">
        <f t="shared" si="8"/>
        <v>35</v>
      </c>
      <c r="D25" s="71">
        <v>1</v>
      </c>
      <c r="E25" s="69">
        <v>1</v>
      </c>
      <c r="F25" s="69">
        <f t="shared" si="9"/>
        <v>35</v>
      </c>
      <c r="G25" s="71">
        <v>1</v>
      </c>
      <c r="H25" s="69">
        <v>1</v>
      </c>
      <c r="I25" s="70">
        <f t="shared" si="10"/>
        <v>32</v>
      </c>
      <c r="J25" s="71">
        <v>1</v>
      </c>
      <c r="K25" s="72">
        <f>D25+G25+J25+F26</f>
        <v>283</v>
      </c>
      <c r="L25" s="70">
        <f t="shared" si="11"/>
        <v>102</v>
      </c>
    </row>
    <row r="26" spans="1:13" s="53" customFormat="1" ht="12.6" x14ac:dyDescent="0.2">
      <c r="A26" s="68" t="s">
        <v>16</v>
      </c>
      <c r="B26" s="72">
        <f t="shared" ref="B26:L26" si="12">SUM(B21:B25)</f>
        <v>10</v>
      </c>
      <c r="C26" s="74">
        <f t="shared" si="12"/>
        <v>350</v>
      </c>
      <c r="D26" s="75">
        <f t="shared" si="12"/>
        <v>16</v>
      </c>
      <c r="E26" s="72">
        <f t="shared" si="12"/>
        <v>8</v>
      </c>
      <c r="F26" s="72">
        <f t="shared" si="12"/>
        <v>280</v>
      </c>
      <c r="G26" s="75">
        <f t="shared" si="12"/>
        <v>13</v>
      </c>
      <c r="H26" s="72">
        <f t="shared" si="12"/>
        <v>8</v>
      </c>
      <c r="I26" s="74">
        <f t="shared" si="12"/>
        <v>256</v>
      </c>
      <c r="J26" s="75">
        <f t="shared" si="12"/>
        <v>13</v>
      </c>
      <c r="K26" s="72">
        <f t="shared" si="12"/>
        <v>497</v>
      </c>
      <c r="L26" s="74">
        <f t="shared" si="12"/>
        <v>886</v>
      </c>
      <c r="M26" s="5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Izračun_4.1</vt:lpstr>
      <vt:lpstr>Izračun_4.2</vt:lpstr>
      <vt:lpstr>OO dio</vt:lpstr>
      <vt:lpstr>Izračun_4.2!_Toc126134921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Izračun_4.2!_Toc183611385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2026-02-26T16:47:55Z</cp:lastPrinted>
  <dcterms:created xsi:type="dcterms:W3CDTF">2023-10-16T10:32:43Z</dcterms:created>
  <dcterms:modified xsi:type="dcterms:W3CDTF">2026-03-23T11:58:25Z</dcterms:modified>
</cp:coreProperties>
</file>