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C7D81F4E-2899-4A3A-BEED-A4DF68C74A5C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51" i="1"/>
  <c r="B42" i="1"/>
  <c r="B41" i="1"/>
  <c r="B40" i="1"/>
  <c r="B39" i="1"/>
  <c r="B38" i="1"/>
  <c r="B37" i="1"/>
  <c r="B36" i="1"/>
  <c r="B26" i="1"/>
  <c r="B25" i="1"/>
  <c r="B24" i="1"/>
  <c r="B23" i="1"/>
  <c r="B22" i="1"/>
  <c r="B21" i="1"/>
  <c r="B18" i="1"/>
  <c r="B35" i="1" l="1"/>
  <c r="B34" i="1"/>
  <c r="B10" i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M55" i="1"/>
  <c r="M56" i="1"/>
  <c r="M57" i="1"/>
  <c r="M58" i="1"/>
  <c r="M59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27" i="1"/>
  <c r="T28" i="1"/>
  <c r="T29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T25" i="1" s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54" i="1" l="1"/>
  <c r="T41" i="1"/>
  <c r="T40" i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S41" i="1" s="1"/>
  <c r="M42" i="1"/>
  <c r="S42" i="1" s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<sst xmlns="http://schemas.openxmlformats.org/spreadsheetml/2006/main" count="108" uniqueCount="50">
  <si>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</si>
  <si>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</si>
  <si>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</si>
  <si>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</si>
  <si>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</si>
  <si>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</si>
  <si>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</si>
  <si>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</si>
  <si>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</si>
  <si>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</si>
  <si>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</si>
  <si>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</si>
  <si>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</si>
  <si>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</si>
  <si>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</si>
  <si>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</si>
  <si>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</si>
  <si>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</si>
  <si>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</si>
  <si>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</si>
  <si>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</si>
  <si>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</si>
  <si>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</si>
  <si>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</si>
  <si>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</si>
  <si>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</si>
  <si>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</si>
  <si>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</si>
  <si>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</si>
  <si>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</si>
  <si>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</si>
  <si>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</si>
  <si>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</si>
  <si>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</si>
  <si>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</si>
  <si>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</si>
  <si>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</si>
  <si>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</si>
  <si>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</si>
  <si>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</si>
  <si>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</si>
  <si>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</si>
  <si>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</si>
  <si>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</si>
  <si>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</si>
  <si>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</si>
  <si>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</si>
  <si>
    <t>Materijal, proizvodi i alati za suhu gradnju</t>
  </si>
  <si>
    <t>Materijal i proizvodi za zelenu gradnju</t>
  </si>
  <si>
    <t>Tendencije u modernoj arhitekturi i očuvanje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</si>
</sst>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5_Tablica_Gra&#273;evinski%20radnik%20u%20odr&#382;ivoj%20gradnji.xlsx" TargetMode="External"/><Relationship Id="rId1" Type="http://schemas.openxmlformats.org/officeDocument/2006/relationships/externalLinkPath" Target="0805_Tablica_Gra&#273;evinski%20radnik%20u%20odr&#382;ivoj%20gradn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  <row r="40">
          <cell r="C40" t="str">
            <v>Obračun radova u graditeljstvu</v>
          </cell>
        </row>
        <row r="42">
          <cell r="C42" t="str">
            <v>Građevinsko poslovanje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12">
          <cell r="B12" t="str">
            <v>Komunikacija i primjena IKT-a kod radova u graditeljstvu</v>
          </cell>
        </row>
        <row r="15">
          <cell r="B15" t="str">
            <v>Oblaganje u suhoj gradnji</v>
          </cell>
        </row>
        <row r="16">
          <cell r="B16" t="str">
            <v>Oblaganje eksterijera</v>
          </cell>
        </row>
        <row r="17">
          <cell r="B17" t="str">
            <v>Vatrozaštitno oblaganje</v>
          </cell>
        </row>
        <row r="18">
          <cell r="B18" t="str">
            <v>Podovi u suhoj gradnji</v>
          </cell>
        </row>
        <row r="19">
          <cell r="B19" t="str">
            <v>Kontrola kvalitete suhe gradnje</v>
          </cell>
        </row>
        <row r="20">
          <cell r="B20" t="str">
            <v>Geometrija ravnine i trigonometrija</v>
          </cell>
        </row>
        <row r="24">
          <cell r="B24" t="str">
            <v>Zidovi u suhoj gradnji</v>
          </cell>
        </row>
        <row r="25">
          <cell r="B25" t="str">
            <v>Spušteni stropovi u suhoj gradnji</v>
          </cell>
        </row>
        <row r="26">
          <cell r="B26" t="str">
            <v>Modularni stropovi u suhoj gradnji</v>
          </cell>
        </row>
        <row r="27">
          <cell r="B27" t="str">
            <v>Zelena gradnja</v>
          </cell>
        </row>
        <row r="28">
          <cell r="B28" t="str">
            <v>Zelena gradnja i energetska učinkovitost</v>
          </cell>
        </row>
        <row r="29">
          <cell r="B29" t="str">
            <v>3D modeliranje i vizualizacije</v>
          </cell>
        </row>
        <row r="30">
          <cell r="B30" t="str">
            <v>Kontrola kvalitete zelene gradnje</v>
          </cell>
        </row>
        <row r="35">
          <cell r="B35" t="str">
            <v>Nova tehnološka rješenja u zelenoj gradnji</v>
          </cell>
        </row>
        <row r="37">
          <cell r="B37" t="str">
            <v>Nova tehnološka rješenja u suhoj gradnji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I54" sqref="I5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ht="25.5" x14ac:dyDescent="0.2">
      <c r="A18" s="1">
        <v>2</v>
      </c>
      <c r="B18" s="21" t="str">
        <f>[2]Izračun!$B$12</f>
        <v>Komunikacija i primjena IKT-a kod radova u graditeljstvu</v>
      </c>
      <c r="C18" s="38">
        <v>3</v>
      </c>
      <c r="D18" s="6">
        <v>10</v>
      </c>
      <c r="E18" s="6">
        <v>30</v>
      </c>
      <c r="F18" s="5">
        <v>20</v>
      </c>
      <c r="G18" s="5">
        <v>50</v>
      </c>
      <c r="H18" s="6">
        <v>20</v>
      </c>
      <c r="I18" s="6">
        <v>30</v>
      </c>
      <c r="J18" s="14">
        <f>(C18*F18)/100</f>
        <v>0.6</v>
      </c>
      <c r="K18" s="14">
        <f>C18*G18/100</f>
        <v>1.5</v>
      </c>
      <c r="L18" s="42">
        <f t="shared" ref="L18:L59" si="27">C18*25</f>
        <v>75</v>
      </c>
      <c r="M18" s="38">
        <f t="shared" ref="M18:M32" si="28">C18*25*D18/100</f>
        <v>7.5</v>
      </c>
      <c r="N18" s="38">
        <f t="shared" si="21"/>
        <v>22.5</v>
      </c>
      <c r="O18" s="38">
        <f t="shared" si="22"/>
        <v>15</v>
      </c>
      <c r="P18" s="38">
        <f t="shared" si="23"/>
        <v>37.5</v>
      </c>
      <c r="Q18" s="38">
        <f t="shared" si="24"/>
        <v>15</v>
      </c>
      <c r="R18" s="38">
        <f t="shared" si="25"/>
        <v>22.5</v>
      </c>
      <c r="S18" s="38">
        <f t="shared" si="20"/>
        <v>22.5</v>
      </c>
      <c r="T18" s="38">
        <f t="shared" si="19"/>
        <v>60</v>
      </c>
      <c r="U18" s="46"/>
      <c r="V18" s="46"/>
      <c r="W18" s="46"/>
      <c r="X18" s="46"/>
    </row>
    <row r="19" spans="1:24" ht="25.5" x14ac:dyDescent="0.2">
      <c r="A19" s="1">
        <v>2</v>
      </c>
      <c r="B19" s="21" t="s">
        <v>47</v>
      </c>
      <c r="C19" s="38">
        <v>4</v>
      </c>
      <c r="D19" s="6">
        <v>30</v>
      </c>
      <c r="E19" s="6">
        <v>50</v>
      </c>
      <c r="F19" s="5">
        <v>20</v>
      </c>
      <c r="G19" s="5">
        <v>40</v>
      </c>
      <c r="H19" s="6">
        <v>20</v>
      </c>
      <c r="I19" s="6">
        <v>30</v>
      </c>
      <c r="J19" s="14">
        <f t="shared" ref="J19:J22" si="29">(C19*F19)/100</f>
        <v>0.8</v>
      </c>
      <c r="K19" s="14">
        <f t="shared" ref="K19:K22" si="30">C19*G19/100</f>
        <v>1.6</v>
      </c>
      <c r="L19" s="42">
        <f t="shared" si="27"/>
        <v>100</v>
      </c>
      <c r="M19" s="38">
        <f t="shared" si="28"/>
        <v>30</v>
      </c>
      <c r="N19" s="38">
        <f t="shared" si="21"/>
        <v>50</v>
      </c>
      <c r="O19" s="38">
        <f t="shared" si="22"/>
        <v>20</v>
      </c>
      <c r="P19" s="38">
        <f t="shared" si="23"/>
        <v>40</v>
      </c>
      <c r="Q19" s="38">
        <f t="shared" si="24"/>
        <v>20</v>
      </c>
      <c r="R19" s="38">
        <f t="shared" si="25"/>
        <v>30</v>
      </c>
      <c r="S19" s="38">
        <f t="shared" si="20"/>
        <v>50</v>
      </c>
      <c r="T19" s="38">
        <f t="shared" si="19"/>
        <v>90</v>
      </c>
    </row>
    <row r="20" spans="1:24" x14ac:dyDescent="0.2">
      <c r="A20" s="1">
        <v>2</v>
      </c>
      <c r="B20" s="21" t="s">
        <v>48</v>
      </c>
      <c r="C20" s="38">
        <v>3</v>
      </c>
      <c r="D20" s="6">
        <v>30</v>
      </c>
      <c r="E20" s="6">
        <v>50</v>
      </c>
      <c r="F20" s="5">
        <v>20</v>
      </c>
      <c r="G20" s="5">
        <v>40</v>
      </c>
      <c r="H20" s="6">
        <v>20</v>
      </c>
      <c r="I20" s="6">
        <v>30</v>
      </c>
      <c r="J20" s="14">
        <f t="shared" si="29"/>
        <v>0.6</v>
      </c>
      <c r="K20" s="14">
        <f t="shared" si="30"/>
        <v>1.2</v>
      </c>
      <c r="L20" s="42">
        <f t="shared" si="27"/>
        <v>75</v>
      </c>
      <c r="M20" s="38">
        <f t="shared" si="28"/>
        <v>22.5</v>
      </c>
      <c r="N20" s="38">
        <f t="shared" si="21"/>
        <v>37.5</v>
      </c>
      <c r="O20" s="38">
        <f t="shared" si="22"/>
        <v>15</v>
      </c>
      <c r="P20" s="38">
        <f t="shared" si="23"/>
        <v>30</v>
      </c>
      <c r="Q20" s="38">
        <f t="shared" si="24"/>
        <v>15</v>
      </c>
      <c r="R20" s="38">
        <f t="shared" si="25"/>
        <v>22.5</v>
      </c>
      <c r="S20" s="38">
        <f t="shared" si="20"/>
        <v>37.5</v>
      </c>
      <c r="T20" s="38">
        <f t="shared" si="19"/>
        <v>67.5</v>
      </c>
    </row>
    <row r="21" spans="1:24" x14ac:dyDescent="0.2">
      <c r="A21" s="1">
        <v>2</v>
      </c>
      <c r="B21" s="21" t="str">
        <f>[2]Izračun!$B$15</f>
        <v>Oblaganje u suhoj gradnji</v>
      </c>
      <c r="C21" s="38">
        <v>10</v>
      </c>
      <c r="D21" s="6">
        <v>20</v>
      </c>
      <c r="E21" s="6">
        <v>40</v>
      </c>
      <c r="F21" s="5">
        <v>30</v>
      </c>
      <c r="G21" s="5">
        <v>60</v>
      </c>
      <c r="H21" s="6">
        <v>10</v>
      </c>
      <c r="I21" s="6">
        <v>20</v>
      </c>
      <c r="J21" s="14">
        <f t="shared" si="29"/>
        <v>3</v>
      </c>
      <c r="K21" s="14">
        <f t="shared" si="30"/>
        <v>6</v>
      </c>
      <c r="L21" s="42">
        <f t="shared" si="27"/>
        <v>250</v>
      </c>
      <c r="M21" s="38">
        <f t="shared" si="28"/>
        <v>50</v>
      </c>
      <c r="N21" s="38">
        <f t="shared" si="21"/>
        <v>100</v>
      </c>
      <c r="O21" s="38">
        <f t="shared" si="22"/>
        <v>75</v>
      </c>
      <c r="P21" s="38">
        <f t="shared" si="23"/>
        <v>150</v>
      </c>
      <c r="Q21" s="38">
        <f t="shared" si="24"/>
        <v>25</v>
      </c>
      <c r="R21" s="38">
        <f t="shared" si="25"/>
        <v>50</v>
      </c>
      <c r="S21" s="38">
        <f t="shared" si="20"/>
        <v>125</v>
      </c>
      <c r="T21" s="38">
        <f t="shared" si="19"/>
        <v>250</v>
      </c>
    </row>
    <row r="22" spans="1:24" x14ac:dyDescent="0.2">
      <c r="A22" s="1">
        <v>2</v>
      </c>
      <c r="B22" s="21" t="str">
        <f>[2]Izračun!$B$16</f>
        <v>Oblaganje eksterijera</v>
      </c>
      <c r="C22" s="38">
        <v>5</v>
      </c>
      <c r="D22" s="6">
        <v>20</v>
      </c>
      <c r="E22" s="6">
        <v>40</v>
      </c>
      <c r="F22" s="5">
        <v>30</v>
      </c>
      <c r="G22" s="5">
        <v>60</v>
      </c>
      <c r="H22" s="6">
        <v>10</v>
      </c>
      <c r="I22" s="6">
        <v>20</v>
      </c>
      <c r="J22" s="14">
        <f t="shared" si="29"/>
        <v>1.5</v>
      </c>
      <c r="K22" s="14">
        <f t="shared" si="30"/>
        <v>3</v>
      </c>
      <c r="L22" s="42">
        <f t="shared" si="27"/>
        <v>125</v>
      </c>
      <c r="M22" s="38">
        <f t="shared" si="28"/>
        <v>25</v>
      </c>
      <c r="N22" s="38">
        <f t="shared" si="21"/>
        <v>50</v>
      </c>
      <c r="O22" s="38">
        <f t="shared" si="22"/>
        <v>37.5</v>
      </c>
      <c r="P22" s="38">
        <f t="shared" si="23"/>
        <v>75</v>
      </c>
      <c r="Q22" s="38">
        <f t="shared" si="24"/>
        <v>12.5</v>
      </c>
      <c r="R22" s="38">
        <f t="shared" si="25"/>
        <v>25</v>
      </c>
      <c r="S22" s="38">
        <f t="shared" si="20"/>
        <v>62.5</v>
      </c>
      <c r="T22" s="38">
        <f t="shared" si="19"/>
        <v>125</v>
      </c>
    </row>
    <row r="23" spans="1:24" x14ac:dyDescent="0.2">
      <c r="A23" s="1">
        <v>2</v>
      </c>
      <c r="B23" s="21" t="str">
        <f>[2]Izračun!$B$17</f>
        <v>Vatrozaštitno oblaganje</v>
      </c>
      <c r="C23" s="38">
        <v>5</v>
      </c>
      <c r="D23" s="6">
        <v>20</v>
      </c>
      <c r="E23" s="6">
        <v>40</v>
      </c>
      <c r="F23" s="5">
        <v>30</v>
      </c>
      <c r="G23" s="5">
        <v>60</v>
      </c>
      <c r="H23" s="6">
        <v>10</v>
      </c>
      <c r="I23" s="6">
        <v>20</v>
      </c>
      <c r="J23" s="14">
        <f t="shared" ref="J23:J32" si="31">(C23*F23)/100</f>
        <v>1.5</v>
      </c>
      <c r="K23" s="14">
        <f t="shared" ref="K23:K32" si="32">C23*G23/100</f>
        <v>3</v>
      </c>
      <c r="L23" s="42">
        <f t="shared" si="27"/>
        <v>125</v>
      </c>
      <c r="M23" s="38">
        <f t="shared" si="28"/>
        <v>25</v>
      </c>
      <c r="N23" s="38">
        <f t="shared" si="21"/>
        <v>50</v>
      </c>
      <c r="O23" s="38">
        <f t="shared" si="22"/>
        <v>37.5</v>
      </c>
      <c r="P23" s="38">
        <f t="shared" si="23"/>
        <v>75</v>
      </c>
      <c r="Q23" s="38">
        <f t="shared" si="24"/>
        <v>12.5</v>
      </c>
      <c r="R23" s="38">
        <f t="shared" si="25"/>
        <v>25</v>
      </c>
      <c r="S23" s="38">
        <f t="shared" si="20"/>
        <v>62.5</v>
      </c>
      <c r="T23" s="38">
        <f t="shared" si="19"/>
        <v>125</v>
      </c>
    </row>
    <row r="24" spans="1:24" x14ac:dyDescent="0.2">
      <c r="A24" s="1">
        <v>2</v>
      </c>
      <c r="B24" s="21" t="str">
        <f>[2]Izračun!$B$18</f>
        <v>Podovi u suhoj gradnji</v>
      </c>
      <c r="C24" s="38">
        <v>12</v>
      </c>
      <c r="D24" s="6">
        <v>20</v>
      </c>
      <c r="E24" s="6">
        <v>40</v>
      </c>
      <c r="F24" s="5">
        <v>30</v>
      </c>
      <c r="G24" s="5">
        <v>60</v>
      </c>
      <c r="H24" s="6">
        <v>10</v>
      </c>
      <c r="I24" s="6">
        <v>20</v>
      </c>
      <c r="J24" s="14">
        <f t="shared" si="31"/>
        <v>3.6</v>
      </c>
      <c r="K24" s="14">
        <f t="shared" si="32"/>
        <v>7.2</v>
      </c>
      <c r="L24" s="42">
        <f t="shared" si="27"/>
        <v>300</v>
      </c>
      <c r="M24" s="38">
        <f t="shared" si="28"/>
        <v>60</v>
      </c>
      <c r="N24" s="38">
        <f t="shared" si="21"/>
        <v>120</v>
      </c>
      <c r="O24" s="38">
        <f t="shared" si="22"/>
        <v>90</v>
      </c>
      <c r="P24" s="38">
        <f t="shared" si="23"/>
        <v>180</v>
      </c>
      <c r="Q24" s="38">
        <f t="shared" si="24"/>
        <v>30</v>
      </c>
      <c r="R24" s="38">
        <f t="shared" si="25"/>
        <v>60</v>
      </c>
      <c r="S24" s="38">
        <f t="shared" si="20"/>
        <v>150</v>
      </c>
      <c r="T24" s="38">
        <f t="shared" si="19"/>
        <v>300</v>
      </c>
    </row>
    <row r="25" spans="1:24" x14ac:dyDescent="0.2">
      <c r="A25" s="1">
        <v>2</v>
      </c>
      <c r="B25" s="22" t="str">
        <f>[2]Izračun!$B$19</f>
        <v>Kontrola kvalitete suhe gradnje</v>
      </c>
      <c r="C25" s="38">
        <v>4</v>
      </c>
      <c r="D25" s="6">
        <v>40</v>
      </c>
      <c r="E25" s="6">
        <v>50</v>
      </c>
      <c r="F25" s="5">
        <v>20</v>
      </c>
      <c r="G25" s="5">
        <v>40</v>
      </c>
      <c r="H25" s="6">
        <v>10</v>
      </c>
      <c r="I25" s="6">
        <v>20</v>
      </c>
      <c r="J25" s="14">
        <f t="shared" si="31"/>
        <v>0.8</v>
      </c>
      <c r="K25" s="14">
        <f t="shared" si="32"/>
        <v>1.6</v>
      </c>
      <c r="L25" s="42">
        <f t="shared" si="27"/>
        <v>100</v>
      </c>
      <c r="M25" s="38">
        <f t="shared" si="28"/>
        <v>40</v>
      </c>
      <c r="N25" s="38">
        <f t="shared" si="21"/>
        <v>50</v>
      </c>
      <c r="O25" s="38">
        <f t="shared" si="22"/>
        <v>20</v>
      </c>
      <c r="P25" s="38">
        <f t="shared" si="23"/>
        <v>40</v>
      </c>
      <c r="Q25" s="38">
        <f t="shared" si="24"/>
        <v>10</v>
      </c>
      <c r="R25" s="38">
        <f t="shared" si="25"/>
        <v>20</v>
      </c>
      <c r="S25" s="38">
        <f t="shared" si="20"/>
        <v>60</v>
      </c>
      <c r="T25" s="38">
        <f t="shared" si="19"/>
        <v>90</v>
      </c>
    </row>
    <row r="26" spans="1:24" x14ac:dyDescent="0.2">
      <c r="A26" s="1">
        <v>2</v>
      </c>
      <c r="B26" s="22" t="str">
        <f>[2]Izračun!$B$20</f>
        <v>Geometrija ravnine i trigonometrija</v>
      </c>
      <c r="C26" s="38">
        <v>3</v>
      </c>
      <c r="D26" s="6">
        <v>50</v>
      </c>
      <c r="E26" s="6">
        <v>70</v>
      </c>
      <c r="F26" s="5">
        <v>10</v>
      </c>
      <c r="G26" s="5">
        <v>30</v>
      </c>
      <c r="H26" s="6">
        <v>10</v>
      </c>
      <c r="I26" s="6">
        <v>20</v>
      </c>
      <c r="J26" s="14">
        <f t="shared" si="31"/>
        <v>0.3</v>
      </c>
      <c r="K26" s="14">
        <f t="shared" si="32"/>
        <v>0.9</v>
      </c>
      <c r="L26" s="42">
        <f t="shared" si="27"/>
        <v>75</v>
      </c>
      <c r="M26" s="38">
        <f t="shared" si="28"/>
        <v>37.5</v>
      </c>
      <c r="N26" s="38">
        <f t="shared" si="21"/>
        <v>52.5</v>
      </c>
      <c r="O26" s="38">
        <f t="shared" si="22"/>
        <v>7.5</v>
      </c>
      <c r="P26" s="38">
        <f t="shared" si="23"/>
        <v>22.5</v>
      </c>
      <c r="Q26" s="38">
        <f t="shared" si="24"/>
        <v>7.5</v>
      </c>
      <c r="R26" s="38">
        <f t="shared" si="25"/>
        <v>15</v>
      </c>
      <c r="S26" s="38">
        <f t="shared" si="20"/>
        <v>45</v>
      </c>
      <c r="T26" s="38">
        <f t="shared" si="19"/>
        <v>75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49</v>
      </c>
      <c r="D33" s="29"/>
      <c r="E33" s="29"/>
      <c r="F33" s="29"/>
      <c r="G33" s="29"/>
      <c r="H33" s="29"/>
      <c r="I33" s="29"/>
      <c r="J33" s="34">
        <f>SUM(J18:J32)</f>
        <v>12.700000000000001</v>
      </c>
      <c r="K33" s="34">
        <f>SUM(K18:K32)</f>
        <v>26</v>
      </c>
      <c r="L33" s="43"/>
      <c r="M33" s="35">
        <f t="shared" ref="M33:T33" si="33">SUM(M18:M32)</f>
        <v>297.5</v>
      </c>
      <c r="N33" s="35">
        <f t="shared" si="33"/>
        <v>532.5</v>
      </c>
      <c r="O33" s="35">
        <f t="shared" si="33"/>
        <v>317.5</v>
      </c>
      <c r="P33" s="35">
        <f t="shared" si="33"/>
        <v>650</v>
      </c>
      <c r="Q33" s="35">
        <f t="shared" si="33"/>
        <v>147.5</v>
      </c>
      <c r="R33" s="35">
        <f t="shared" si="33"/>
        <v>270</v>
      </c>
      <c r="S33" s="40">
        <f t="shared" si="33"/>
        <v>615</v>
      </c>
      <c r="T33" s="40">
        <f t="shared" si="33"/>
        <v>1182.5</v>
      </c>
      <c r="U33" s="30">
        <v>280</v>
      </c>
      <c r="V33" s="31">
        <f>S33+U33</f>
        <v>895</v>
      </c>
      <c r="W33" s="31">
        <f>T33+U33</f>
        <v>1462.5</v>
      </c>
      <c r="X33" s="31">
        <v>1225</v>
      </c>
    </row>
    <row r="34" spans="1:24" x14ac:dyDescent="0.2">
      <c r="A34" s="1">
        <v>3</v>
      </c>
      <c r="B34" s="21" t="str">
        <f>'[1]Oblagač podova i zidova '!$C$40</f>
        <v>Obračun radova u graditeljstvu</v>
      </c>
      <c r="C34" s="38">
        <v>4</v>
      </c>
      <c r="D34" s="6">
        <v>20</v>
      </c>
      <c r="E34" s="6">
        <v>40</v>
      </c>
      <c r="F34" s="5">
        <v>30</v>
      </c>
      <c r="G34" s="5">
        <v>60</v>
      </c>
      <c r="H34" s="6">
        <v>10</v>
      </c>
      <c r="I34" s="6">
        <v>20</v>
      </c>
      <c r="J34" s="13">
        <f t="shared" ref="J34:J48" si="34">(C34*F34)/100</f>
        <v>1.2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30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100</v>
      </c>
      <c r="U34" s="10"/>
    </row>
    <row r="35" spans="1:24" x14ac:dyDescent="0.2">
      <c r="A35" s="1">
        <v>3</v>
      </c>
      <c r="B35" s="21" t="str">
        <f>'[1]Oblagač podova i zidova '!$C$42</f>
        <v>Građevinsko poslovanje</v>
      </c>
      <c r="C35" s="38">
        <v>3</v>
      </c>
      <c r="D35" s="6">
        <v>30</v>
      </c>
      <c r="E35" s="6">
        <v>50</v>
      </c>
      <c r="F35" s="5">
        <v>30</v>
      </c>
      <c r="G35" s="5">
        <v>50</v>
      </c>
      <c r="H35" s="6">
        <v>10</v>
      </c>
      <c r="I35" s="6">
        <v>20</v>
      </c>
      <c r="J35" s="13">
        <f t="shared" si="34"/>
        <v>0.9</v>
      </c>
      <c r="K35" s="13">
        <f t="shared" si="35"/>
        <v>1.5</v>
      </c>
      <c r="L35" s="42">
        <f t="shared" si="27"/>
        <v>75</v>
      </c>
      <c r="M35" s="38">
        <f t="shared" si="36"/>
        <v>22.5</v>
      </c>
      <c r="N35" s="38">
        <f t="shared" si="15"/>
        <v>37.5</v>
      </c>
      <c r="O35" s="38">
        <f t="shared" si="16"/>
        <v>22.5</v>
      </c>
      <c r="P35" s="38">
        <f t="shared" si="17"/>
        <v>37.5</v>
      </c>
      <c r="Q35" s="38">
        <f t="shared" si="37"/>
        <v>7.5</v>
      </c>
      <c r="R35" s="38">
        <f t="shared" si="18"/>
        <v>15</v>
      </c>
      <c r="S35" s="38">
        <f t="shared" si="20"/>
        <v>45</v>
      </c>
      <c r="T35" s="38">
        <f t="shared" si="19"/>
        <v>75</v>
      </c>
      <c r="U35" s="10"/>
    </row>
    <row r="36" spans="1:24" x14ac:dyDescent="0.2">
      <c r="A36" s="1">
        <v>3</v>
      </c>
      <c r="B36" s="21" t="str">
        <f>[2]Izračun!$B$24</f>
        <v>Zidovi u suhoj gradnji</v>
      </c>
      <c r="C36" s="38">
        <v>9</v>
      </c>
      <c r="D36" s="6">
        <v>20</v>
      </c>
      <c r="E36" s="6">
        <v>40</v>
      </c>
      <c r="F36" s="5">
        <v>30</v>
      </c>
      <c r="G36" s="5">
        <v>60</v>
      </c>
      <c r="H36" s="6">
        <v>10</v>
      </c>
      <c r="I36" s="6">
        <v>20</v>
      </c>
      <c r="J36" s="13">
        <f t="shared" si="34"/>
        <v>2.7</v>
      </c>
      <c r="K36" s="13">
        <f t="shared" si="35"/>
        <v>5.4</v>
      </c>
      <c r="L36" s="42">
        <f t="shared" si="27"/>
        <v>225</v>
      </c>
      <c r="M36" s="38">
        <f t="shared" si="36"/>
        <v>45</v>
      </c>
      <c r="N36" s="38">
        <f t="shared" si="15"/>
        <v>90</v>
      </c>
      <c r="O36" s="38">
        <f t="shared" si="16"/>
        <v>67.5</v>
      </c>
      <c r="P36" s="38">
        <f t="shared" si="17"/>
        <v>135</v>
      </c>
      <c r="Q36" s="38">
        <f t="shared" si="37"/>
        <v>22.5</v>
      </c>
      <c r="R36" s="38">
        <f t="shared" si="18"/>
        <v>45</v>
      </c>
      <c r="S36" s="38">
        <f t="shared" si="20"/>
        <v>112.5</v>
      </c>
      <c r="T36" s="38">
        <f t="shared" si="19"/>
        <v>225</v>
      </c>
      <c r="U36" s="10"/>
    </row>
    <row r="37" spans="1:24" x14ac:dyDescent="0.2">
      <c r="A37" s="1">
        <v>3</v>
      </c>
      <c r="B37" s="21" t="str">
        <f>[2]Izračun!$B$25</f>
        <v>Spušteni stropovi u suhoj gradnji</v>
      </c>
      <c r="C37" s="38">
        <v>10</v>
      </c>
      <c r="D37" s="6">
        <v>10</v>
      </c>
      <c r="E37" s="6">
        <v>40</v>
      </c>
      <c r="F37" s="5">
        <v>40</v>
      </c>
      <c r="G37" s="5">
        <v>60</v>
      </c>
      <c r="H37" s="6">
        <v>10</v>
      </c>
      <c r="I37" s="6">
        <v>20</v>
      </c>
      <c r="J37" s="13">
        <f t="shared" si="34"/>
        <v>4</v>
      </c>
      <c r="K37" s="13">
        <f t="shared" si="35"/>
        <v>6</v>
      </c>
      <c r="L37" s="42">
        <f t="shared" si="27"/>
        <v>250</v>
      </c>
      <c r="M37" s="38">
        <f t="shared" si="36"/>
        <v>25</v>
      </c>
      <c r="N37" s="38">
        <f t="shared" si="15"/>
        <v>100</v>
      </c>
      <c r="O37" s="38">
        <f t="shared" si="16"/>
        <v>100</v>
      </c>
      <c r="P37" s="38">
        <f t="shared" si="17"/>
        <v>150</v>
      </c>
      <c r="Q37" s="38">
        <f t="shared" si="37"/>
        <v>25</v>
      </c>
      <c r="R37" s="38">
        <f t="shared" si="18"/>
        <v>50</v>
      </c>
      <c r="S37" s="38">
        <f t="shared" si="20"/>
        <v>125</v>
      </c>
      <c r="T37" s="38">
        <f t="shared" si="19"/>
        <v>250</v>
      </c>
      <c r="U37" s="10"/>
    </row>
    <row r="38" spans="1:24" x14ac:dyDescent="0.2">
      <c r="A38" s="1">
        <v>3</v>
      </c>
      <c r="B38" s="21" t="str">
        <f>[2]Izračun!$B$26</f>
        <v>Modularni stropovi u suhoj gradnji</v>
      </c>
      <c r="C38" s="38">
        <v>6</v>
      </c>
      <c r="D38" s="6">
        <v>20</v>
      </c>
      <c r="E38" s="6">
        <v>40</v>
      </c>
      <c r="F38" s="5">
        <v>30</v>
      </c>
      <c r="G38" s="5">
        <v>60</v>
      </c>
      <c r="H38" s="6">
        <v>10</v>
      </c>
      <c r="I38" s="6">
        <v>20</v>
      </c>
      <c r="J38" s="13">
        <f t="shared" si="34"/>
        <v>1.8</v>
      </c>
      <c r="K38" s="13">
        <f t="shared" si="35"/>
        <v>3.6</v>
      </c>
      <c r="L38" s="42">
        <f t="shared" si="27"/>
        <v>150</v>
      </c>
      <c r="M38" s="38">
        <f t="shared" si="36"/>
        <v>30</v>
      </c>
      <c r="N38" s="38">
        <f t="shared" si="15"/>
        <v>60</v>
      </c>
      <c r="O38" s="38">
        <f t="shared" si="16"/>
        <v>45</v>
      </c>
      <c r="P38" s="38">
        <f t="shared" si="17"/>
        <v>90</v>
      </c>
      <c r="Q38" s="38">
        <f t="shared" si="37"/>
        <v>15</v>
      </c>
      <c r="R38" s="38">
        <f t="shared" si="18"/>
        <v>30</v>
      </c>
      <c r="S38" s="38">
        <f t="shared" si="20"/>
        <v>75</v>
      </c>
      <c r="T38" s="38">
        <f t="shared" si="19"/>
        <v>150</v>
      </c>
      <c r="U38" s="10"/>
    </row>
    <row r="39" spans="1:24" x14ac:dyDescent="0.2">
      <c r="A39" s="1">
        <v>3</v>
      </c>
      <c r="B39" s="22" t="str">
        <f>[2]Izračun!$B$27</f>
        <v>Zelena gradnja</v>
      </c>
      <c r="C39" s="38">
        <v>7</v>
      </c>
      <c r="D39" s="6">
        <v>20</v>
      </c>
      <c r="E39" s="6">
        <v>40</v>
      </c>
      <c r="F39" s="5">
        <v>40</v>
      </c>
      <c r="G39" s="5">
        <v>60</v>
      </c>
      <c r="H39" s="6">
        <v>10</v>
      </c>
      <c r="I39" s="6">
        <v>20</v>
      </c>
      <c r="J39" s="13">
        <f t="shared" si="34"/>
        <v>2.8</v>
      </c>
      <c r="K39" s="13">
        <f t="shared" si="35"/>
        <v>4.2</v>
      </c>
      <c r="L39" s="42">
        <f t="shared" si="27"/>
        <v>175</v>
      </c>
      <c r="M39" s="38">
        <f t="shared" si="36"/>
        <v>35</v>
      </c>
      <c r="N39" s="38">
        <f t="shared" si="15"/>
        <v>70</v>
      </c>
      <c r="O39" s="38">
        <f t="shared" si="16"/>
        <v>70</v>
      </c>
      <c r="P39" s="38">
        <f t="shared" si="17"/>
        <v>105</v>
      </c>
      <c r="Q39" s="38">
        <f t="shared" si="37"/>
        <v>17.5</v>
      </c>
      <c r="R39" s="38">
        <f t="shared" si="18"/>
        <v>35</v>
      </c>
      <c r="S39" s="38">
        <f t="shared" si="20"/>
        <v>105</v>
      </c>
      <c r="T39" s="38">
        <f t="shared" si="19"/>
        <v>175</v>
      </c>
      <c r="U39" s="10"/>
    </row>
    <row r="40" spans="1:24" x14ac:dyDescent="0.2">
      <c r="A40" s="1">
        <v>3</v>
      </c>
      <c r="B40" s="21" t="str">
        <f>[2]Izračun!$B$28</f>
        <v>Zelena gradnja i energetska učinkovitost</v>
      </c>
      <c r="C40" s="38">
        <v>2</v>
      </c>
      <c r="D40" s="6">
        <v>40</v>
      </c>
      <c r="E40" s="6">
        <v>50</v>
      </c>
      <c r="F40" s="5">
        <v>20</v>
      </c>
      <c r="G40" s="5">
        <v>40</v>
      </c>
      <c r="H40" s="6">
        <v>10</v>
      </c>
      <c r="I40" s="6">
        <v>30</v>
      </c>
      <c r="J40" s="13">
        <f t="shared" si="34"/>
        <v>0.4</v>
      </c>
      <c r="K40" s="13">
        <f t="shared" si="35"/>
        <v>0.8</v>
      </c>
      <c r="L40" s="42">
        <f t="shared" si="27"/>
        <v>50</v>
      </c>
      <c r="M40" s="38">
        <f t="shared" si="36"/>
        <v>20</v>
      </c>
      <c r="N40" s="38">
        <f t="shared" si="15"/>
        <v>25</v>
      </c>
      <c r="O40" s="38">
        <f t="shared" si="16"/>
        <v>10</v>
      </c>
      <c r="P40" s="38">
        <f t="shared" si="17"/>
        <v>20</v>
      </c>
      <c r="Q40" s="38">
        <f t="shared" si="37"/>
        <v>5</v>
      </c>
      <c r="R40" s="38">
        <f t="shared" si="18"/>
        <v>15</v>
      </c>
      <c r="S40" s="38">
        <f t="shared" si="20"/>
        <v>30</v>
      </c>
      <c r="T40" s="38">
        <f t="shared" si="19"/>
        <v>45</v>
      </c>
      <c r="U40" s="10"/>
    </row>
    <row r="41" spans="1:24" x14ac:dyDescent="0.2">
      <c r="A41" s="1">
        <v>3</v>
      </c>
      <c r="B41" s="22" t="str">
        <f>[2]Izračun!$B$29</f>
        <v>3D modeliranje i vizualizacije</v>
      </c>
      <c r="C41" s="38">
        <v>1</v>
      </c>
      <c r="D41" s="6">
        <v>20</v>
      </c>
      <c r="E41" s="6">
        <v>40</v>
      </c>
      <c r="F41" s="5">
        <v>40</v>
      </c>
      <c r="G41" s="5">
        <v>50</v>
      </c>
      <c r="H41" s="6">
        <v>10</v>
      </c>
      <c r="I41" s="6">
        <v>30</v>
      </c>
      <c r="J41" s="13">
        <f t="shared" si="34"/>
        <v>0.4</v>
      </c>
      <c r="K41" s="13">
        <f t="shared" si="35"/>
        <v>0.5</v>
      </c>
      <c r="L41" s="42">
        <f t="shared" si="27"/>
        <v>25</v>
      </c>
      <c r="M41" s="38">
        <f t="shared" si="36"/>
        <v>5</v>
      </c>
      <c r="N41" s="38">
        <f t="shared" si="15"/>
        <v>10</v>
      </c>
      <c r="O41" s="38">
        <f t="shared" si="16"/>
        <v>10</v>
      </c>
      <c r="P41" s="38">
        <f t="shared" si="17"/>
        <v>12.5</v>
      </c>
      <c r="Q41" s="38">
        <f t="shared" si="37"/>
        <v>2.5</v>
      </c>
      <c r="R41" s="38">
        <f t="shared" si="18"/>
        <v>7.5</v>
      </c>
      <c r="S41" s="38">
        <f t="shared" si="20"/>
        <v>15</v>
      </c>
      <c r="T41" s="38">
        <f t="shared" si="19"/>
        <v>22.5</v>
      </c>
      <c r="U41" s="10"/>
    </row>
    <row r="42" spans="1:24" x14ac:dyDescent="0.2">
      <c r="A42" s="1">
        <v>3</v>
      </c>
      <c r="B42" s="21" t="str">
        <f>[2]Izračun!$B$30</f>
        <v>Kontrola kvalitete zelene gradnje</v>
      </c>
      <c r="C42" s="38">
        <v>5</v>
      </c>
      <c r="D42" s="6">
        <v>40</v>
      </c>
      <c r="E42" s="6">
        <v>50</v>
      </c>
      <c r="F42" s="5">
        <v>20</v>
      </c>
      <c r="G42" s="5">
        <v>40</v>
      </c>
      <c r="H42" s="6">
        <v>10</v>
      </c>
      <c r="I42" s="6">
        <v>30</v>
      </c>
      <c r="J42" s="13">
        <f t="shared" si="34"/>
        <v>1</v>
      </c>
      <c r="K42" s="13">
        <f t="shared" si="35"/>
        <v>2</v>
      </c>
      <c r="L42" s="42">
        <f t="shared" si="27"/>
        <v>125</v>
      </c>
      <c r="M42" s="38">
        <f t="shared" si="36"/>
        <v>50</v>
      </c>
      <c r="N42" s="38">
        <f t="shared" si="15"/>
        <v>62.5</v>
      </c>
      <c r="O42" s="38">
        <f t="shared" si="16"/>
        <v>25</v>
      </c>
      <c r="P42" s="38">
        <f t="shared" si="17"/>
        <v>50</v>
      </c>
      <c r="Q42" s="38">
        <f t="shared" si="37"/>
        <v>12.5</v>
      </c>
      <c r="R42" s="38">
        <f t="shared" si="18"/>
        <v>37.5</v>
      </c>
      <c r="S42" s="38">
        <f t="shared" si="20"/>
        <v>75</v>
      </c>
      <c r="T42" s="38">
        <f t="shared" si="19"/>
        <v>112.5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47</v>
      </c>
      <c r="D49" s="29"/>
      <c r="E49" s="29"/>
      <c r="F49" s="29"/>
      <c r="G49" s="29"/>
      <c r="H49" s="29"/>
      <c r="I49" s="29"/>
      <c r="J49" s="35">
        <f>SUM(J39:J48)</f>
        <v>4.5999999999999996</v>
      </c>
      <c r="K49" s="35">
        <f>SUM(K39:K48)</f>
        <v>7.5</v>
      </c>
      <c r="L49" s="43"/>
      <c r="M49" s="35">
        <f t="shared" ref="M49:T49" si="38">SUM(M34:M48)</f>
        <v>252.5</v>
      </c>
      <c r="N49" s="35">
        <f t="shared" si="38"/>
        <v>495</v>
      </c>
      <c r="O49" s="35">
        <f t="shared" si="38"/>
        <v>380</v>
      </c>
      <c r="P49" s="35">
        <f t="shared" si="38"/>
        <v>660</v>
      </c>
      <c r="Q49" s="35">
        <f t="shared" si="38"/>
        <v>117.5</v>
      </c>
      <c r="R49" s="35">
        <f t="shared" si="38"/>
        <v>255</v>
      </c>
      <c r="S49" s="40">
        <f t="shared" si="38"/>
        <v>632.5</v>
      </c>
      <c r="T49" s="40">
        <f t="shared" si="38"/>
        <v>1155</v>
      </c>
      <c r="U49" s="31">
        <v>256</v>
      </c>
      <c r="V49" s="31">
        <f>S49+U49</f>
        <v>888.5</v>
      </c>
      <c r="W49" s="31">
        <f>T49+U49</f>
        <v>1411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 t="str">
        <f>[2]Izračun!$B$35</f>
        <v>Nova tehnološka rješenja u zelenoj gradnji</v>
      </c>
      <c r="C51" s="38">
        <v>1</v>
      </c>
      <c r="D51" s="6">
        <v>30</v>
      </c>
      <c r="E51" s="6">
        <v>40</v>
      </c>
      <c r="F51" s="5">
        <v>30</v>
      </c>
      <c r="G51" s="5">
        <v>40</v>
      </c>
      <c r="H51" s="6">
        <v>20</v>
      </c>
      <c r="I51" s="6">
        <v>40</v>
      </c>
      <c r="J51" s="14">
        <f t="shared" ref="J51:J59" si="39">(C51*F51)/100</f>
        <v>0.3</v>
      </c>
      <c r="K51" s="14">
        <f>C51*G51/100</f>
        <v>0.4</v>
      </c>
      <c r="L51" s="42">
        <f t="shared" si="27"/>
        <v>25</v>
      </c>
      <c r="M51" s="38">
        <f t="shared" ref="M51" si="40">C51*25*D51/100</f>
        <v>7.5</v>
      </c>
      <c r="N51" s="38">
        <f t="shared" ref="N51" si="41">C51*25*E51/100</f>
        <v>10</v>
      </c>
      <c r="O51" s="38">
        <f t="shared" ref="O51" si="42">C51*25*F51/100</f>
        <v>7.5</v>
      </c>
      <c r="P51" s="38">
        <f t="shared" ref="P51" si="43">C51*25*G51/100</f>
        <v>10</v>
      </c>
      <c r="Q51" s="38">
        <f t="shared" ref="Q51" si="44">C51*25*H51/100</f>
        <v>5</v>
      </c>
      <c r="R51" s="38">
        <f t="shared" ref="R51" si="45">C51*25*I51/100</f>
        <v>10</v>
      </c>
      <c r="S51" s="38">
        <f t="shared" ref="S51:S59" si="46">M51+O51</f>
        <v>15</v>
      </c>
      <c r="T51" s="38">
        <f t="shared" ref="T51:T59" si="47">N51+P51</f>
        <v>20</v>
      </c>
    </row>
    <row r="52" spans="1:24" x14ac:dyDescent="0.25">
      <c r="A52" s="37">
        <v>3</v>
      </c>
      <c r="B52" s="20" t="s">
        <v>49</v>
      </c>
      <c r="C52" s="38">
        <v>1</v>
      </c>
      <c r="D52" s="6">
        <v>30</v>
      </c>
      <c r="E52" s="6">
        <v>40</v>
      </c>
      <c r="F52" s="5">
        <v>30</v>
      </c>
      <c r="G52" s="5">
        <v>40</v>
      </c>
      <c r="H52" s="6">
        <v>20</v>
      </c>
      <c r="I52" s="6">
        <v>40</v>
      </c>
      <c r="J52" s="14">
        <f t="shared" si="39"/>
        <v>0.3</v>
      </c>
      <c r="K52" s="14">
        <f t="shared" ref="K52:K59" si="48">C52*G52/100</f>
        <v>0.4</v>
      </c>
      <c r="L52" s="42">
        <f t="shared" si="27"/>
        <v>25</v>
      </c>
      <c r="M52" s="38">
        <f t="shared" ref="M52:M59" si="49">C52*25*D52/100</f>
        <v>7.5</v>
      </c>
      <c r="N52" s="38">
        <f t="shared" ref="N52:N59" si="50">C52*25*E52/100</f>
        <v>10</v>
      </c>
      <c r="O52" s="38">
        <f t="shared" ref="O52:O58" si="51">C52*25*F52/100</f>
        <v>7.5</v>
      </c>
      <c r="P52" s="38">
        <f t="shared" ref="P52:P58" si="52">C52*25*G52/100</f>
        <v>10</v>
      </c>
      <c r="Q52" s="38">
        <f t="shared" ref="Q52:Q58" si="53">C52*25*H52/100</f>
        <v>5</v>
      </c>
      <c r="R52" s="38">
        <f t="shared" ref="R52:R58" si="54">C52*25*I52/100</f>
        <v>10</v>
      </c>
      <c r="S52" s="38">
        <f t="shared" si="46"/>
        <v>15</v>
      </c>
      <c r="T52" s="38">
        <f t="shared" si="47"/>
        <v>20</v>
      </c>
    </row>
    <row r="53" spans="1:24" x14ac:dyDescent="0.25">
      <c r="A53" s="37">
        <v>3</v>
      </c>
      <c r="B53" s="20" t="str">
        <f>[2]Izračun!$B$37</f>
        <v>Nova tehnološka rješenja u suhoj gradnji</v>
      </c>
      <c r="C53" s="38">
        <v>1</v>
      </c>
      <c r="D53" s="6">
        <v>30</v>
      </c>
      <c r="E53" s="6">
        <v>40</v>
      </c>
      <c r="F53" s="5">
        <v>30</v>
      </c>
      <c r="G53" s="5">
        <v>40</v>
      </c>
      <c r="H53" s="6">
        <v>20</v>
      </c>
      <c r="I53" s="6">
        <v>40</v>
      </c>
      <c r="J53" s="14">
        <f t="shared" si="39"/>
        <v>0.3</v>
      </c>
      <c r="K53" s="14">
        <f t="shared" si="48"/>
        <v>0.4</v>
      </c>
      <c r="L53" s="42">
        <f t="shared" si="27"/>
        <v>25</v>
      </c>
      <c r="M53" s="38">
        <f t="shared" si="49"/>
        <v>7.5</v>
      </c>
      <c r="N53" s="38">
        <f t="shared" si="50"/>
        <v>10</v>
      </c>
      <c r="O53" s="38">
        <f t="shared" si="51"/>
        <v>7.5</v>
      </c>
      <c r="P53" s="38">
        <f t="shared" si="52"/>
        <v>10</v>
      </c>
      <c r="Q53" s="38">
        <f t="shared" si="53"/>
        <v>5</v>
      </c>
      <c r="R53" s="38">
        <f t="shared" si="54"/>
        <v>10</v>
      </c>
      <c r="S53" s="38">
        <f t="shared" si="46"/>
        <v>15</v>
      </c>
      <c r="T53" s="38">
        <f t="shared" si="47"/>
        <v>20</v>
      </c>
    </row>
    <row r="54" spans="1:24" x14ac:dyDescent="0.25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2025-07-17T08:55:33Z</dcterms:modified>
</cp:coreProperties>
</file>