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81592AE4-A5B6-4482-AB34-82A6AA896262}" xr6:coauthVersionLast="47" xr6:coauthVersionMax="47" xr10:uidLastSave="{00000000-0000-0000-0000-000000000000}"/>
  <bookViews>
    <workbookView xWindow="-120" yWindow="-120" windowWidth="29040" windowHeight="15720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  <externalReference r:id="rId5"/>
  </externalReferences>
  <definedNames>
    <definedName name="_Toc157500118" localSheetId="1">Izračun_4.2!$B$10</definedName>
    <definedName name="_Toc157500128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2840649" localSheetId="1">Izračun_4.2!$B$2</definedName>
    <definedName name="_Toc182840650" localSheetId="1">Izračun_4.2!$B$3</definedName>
    <definedName name="_Toc182840651" localSheetId="1">Izračun_4.2!$B$4</definedName>
    <definedName name="_Toc182840652" localSheetId="1">Izračun_4.2!$B$5</definedName>
    <definedName name="_Toc182840653" localSheetId="1">Izračun_4.2!$B$6</definedName>
    <definedName name="_Toc182840654" localSheetId="1">Izračun_4.2!$B$7</definedName>
    <definedName name="_Toc182840655" localSheetId="1">Izračun_4.2!$B$8</definedName>
    <definedName name="_Toc182840656" localSheetId="1">Izračun_4.2!$B$9</definedName>
    <definedName name="_Toc182840659" localSheetId="1">Izračun_4.2!$B$18</definedName>
    <definedName name="_Toc182840660" localSheetId="1">Izračun_4.2!$B$19</definedName>
    <definedName name="_Toc182840661" localSheetId="1">Izračun_4.2!$B$20</definedName>
    <definedName name="_Toc182840662" localSheetId="1">Izračun_4.2!$B$21</definedName>
    <definedName name="_Toc182840663" localSheetId="1">Izračun_4.2!$B$22</definedName>
    <definedName name="_Toc182840664" localSheetId="1">Izračun_4.2!$B$23</definedName>
    <definedName name="_Toc182840665" localSheetId="1">Izračun_4.2!$B$24</definedName>
    <definedName name="_Toc182840666" localSheetId="1">Izračun_4.2!$B$25</definedName>
    <definedName name="_Toc182840671" localSheetId="1">Izračun_4.2!$B$35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53" i="1"/>
  <c r="B52" i="1"/>
  <c r="B51" i="1"/>
  <c r="B39" i="1"/>
  <c r="B38" i="1"/>
  <c r="B37" i="1"/>
  <c r="B36" i="1"/>
  <c r="B25" i="1"/>
  <c r="B24" i="1"/>
  <c r="B23" i="1"/>
  <c r="B22" i="1"/>
  <c r="B21" i="1"/>
  <c r="B20" i="1"/>
  <c r="B19" i="1"/>
  <c r="B18" i="1"/>
  <c r="B35" i="1" l="1"/>
  <c r="B34" i="1"/>
  <c r="B10" i="1"/>
  <c r="B9" i="1"/>
  <c r="B8" i="1"/>
  <c r="B7" i="1"/>
  <c r="B6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P55" i="5"/>
  <c r="Q55" i="5"/>
  <c r="R55" i="5"/>
  <c r="M56" i="5"/>
  <c r="N56" i="5"/>
  <c r="O56" i="5"/>
  <c r="P56" i="5"/>
  <c r="Q56" i="5"/>
  <c r="R56" i="5"/>
  <c r="M57" i="5"/>
  <c r="S57" i="5" s="1"/>
  <c r="N57" i="5"/>
  <c r="O57" i="5"/>
  <c r="P57" i="5"/>
  <c r="Q57" i="5"/>
  <c r="R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5" i="1"/>
  <c r="T56" i="1"/>
  <c r="T57" i="1"/>
  <c r="T58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T54" i="1" s="1"/>
  <c r="N55" i="1"/>
  <c r="N56" i="1"/>
  <c r="N57" i="1"/>
  <c r="N58" i="1"/>
  <c r="N59" i="1"/>
  <c r="M53" i="1"/>
  <c r="S53" i="1" s="1"/>
  <c r="M54" i="1"/>
  <c r="S54" i="1" s="1"/>
  <c r="M55" i="1"/>
  <c r="M56" i="1"/>
  <c r="M57" i="1"/>
  <c r="M58" i="1"/>
  <c r="M59" i="1"/>
  <c r="T41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T37" i="1" s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26" i="1"/>
  <c r="T27" i="1"/>
  <c r="T28" i="1"/>
  <c r="T29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T22" i="1" s="1"/>
  <c r="P23" i="1"/>
  <c r="T23" i="1" s="1"/>
  <c r="P24" i="1"/>
  <c r="T24" i="1" s="1"/>
  <c r="P25" i="1"/>
  <c r="T25" i="1" s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40" i="1" l="1"/>
  <c r="S24" i="1"/>
  <c r="S23" i="1"/>
  <c r="S21" i="1"/>
  <c r="T69" i="5"/>
  <c r="S70" i="5"/>
  <c r="T71" i="5"/>
  <c r="T52" i="5"/>
  <c r="T56" i="5"/>
  <c r="T41" i="5"/>
  <c r="S6" i="5"/>
  <c r="T53" i="1"/>
  <c r="S40" i="1"/>
  <c r="T39" i="1"/>
  <c r="S39" i="1"/>
  <c r="T38" i="1"/>
  <c r="S38" i="1"/>
  <c r="S37" i="1"/>
  <c r="T36" i="1"/>
  <c r="S36" i="1"/>
  <c r="T35" i="1"/>
  <c r="S35" i="1"/>
  <c r="S22" i="1"/>
  <c r="T21" i="1"/>
  <c r="T20" i="1"/>
  <c r="S20" i="1"/>
  <c r="T19" i="1"/>
  <c r="S19" i="1"/>
  <c r="T6" i="1"/>
  <c r="T5" i="1"/>
  <c r="T72" i="5"/>
  <c r="T57" i="5"/>
  <c r="S56" i="5"/>
  <c r="T55" i="5"/>
  <c r="S55" i="5"/>
  <c r="T54" i="5"/>
  <c r="S54" i="5"/>
  <c r="J65" i="5"/>
  <c r="S53" i="5"/>
  <c r="T53" i="5"/>
  <c r="Q65" i="5"/>
  <c r="P65" i="5"/>
  <c r="S52" i="5"/>
  <c r="O65" i="5"/>
  <c r="T51" i="5"/>
  <c r="S51" i="5"/>
  <c r="K65" i="5"/>
  <c r="R65" i="5"/>
  <c r="N65" i="5"/>
  <c r="S50" i="5"/>
  <c r="M65" i="5"/>
  <c r="S68" i="5"/>
  <c r="S39" i="5"/>
  <c r="T9" i="5"/>
  <c r="S8" i="5"/>
  <c r="T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65" i="5" l="1"/>
  <c r="W65" i="5" s="1"/>
  <c r="S65" i="5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S25" i="1" s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<sst xmlns="http://schemas.openxmlformats.org/spreadsheetml/2006/main" count="105" uniqueCount="47">
  <si>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</si>
  <si>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</si>
  <si>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</si>
  <si>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</si>
  <si>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</si>
  <si>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</si>
  <si>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</si>
  <si>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</si>
  <si>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</si>
  <si>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</si>
  <si>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</si>
  <si>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</si>
  <si>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</si>
  <si>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</si>
  <si>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</si>
  <si>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</si>
  <si>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</si>
  <si>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</si>
  <si>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</si>
  <si>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</si>
  <si>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</si>
  <si>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</si>
  <si>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</si>
  <si>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</si>
  <si>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</si>
  <si>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</si>
  <si>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</si>
  <si>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</si>
  <si>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</si>
  <si>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</si>
  <si>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</si>
  <si>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</si>
  <si>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</si>
  <si>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</si>
  <si>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</si>
  <si>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</si>
  <si>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</si>
  <si>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</si>
  <si>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</si>
  <si>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</si>
  <si>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</si>
  <si>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</si>
  <si>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</si>
  <si>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Graditeljstvo kao zanimanje</t>
  </si>
  <si>
    <t>Računalstvo u graditeljstvu</t>
  </si>
  <si>
    <t>Građevinski projekti</t>
  </si>
  <si>
    <t>Zaštita na radu u graditeljstvu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</si>
</sst>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oohr-my.sharepoint.com/personal/ivo_tunjic_asoo_hr/Documents/Desktop/e-matica_08_GGA.xlsx" TargetMode="External"/><Relationship Id="rId1" Type="http://schemas.openxmlformats.org/officeDocument/2006/relationships/externalLinkPath" Target="https://asoohr-my.sharepoint.com/personal/ivo_tunjic_asoo_hr/Documents/Desktop/e-matica_08_GG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LU&#381;BA%20ZA%20KURIKUL%20I%20PROGRAME\KURIKULI\4_Tablice-izracun%20sati%20po%20modulima\08_GGA\0802_Tablica_Monter%20drvenih%20konstrukcija%20i%20krovova.xlsx" TargetMode="External"/><Relationship Id="rId1" Type="http://schemas.openxmlformats.org/officeDocument/2006/relationships/externalLinkPath" Target="0802_Tablica_Monter%20drvenih%20konstrukcija%20i%20krov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hitektonski tehničar"/>
      <sheetName val="Građevinski radnik u održivoj g"/>
      <sheetName val="Građevinski radnik u zgradarstv"/>
      <sheetName val="Građevinski tehničar"/>
      <sheetName val="Klesar"/>
      <sheetName val="Sheet1"/>
      <sheetName val="Sheet2"/>
      <sheetName val="Sheet3"/>
      <sheetName val="Sheet4"/>
      <sheetName val="Klesarski tehničar"/>
      <sheetName val="Monter drvenih konstrukcija i k"/>
      <sheetName val="Oblagač podova i zidova "/>
      <sheetName val="Rukovatelj građevinskim strojev"/>
      <sheetName val="Soboslikar ličilac dekorater "/>
      <sheetName val="Staklar"/>
      <sheetName val="Tehničar geodezije i geoin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C13" t="str">
            <v>Zgrade</v>
          </cell>
        </row>
        <row r="15">
          <cell r="C15" t="str">
            <v>Objekti niskogradnje</v>
          </cell>
        </row>
        <row r="16">
          <cell r="C16" t="str">
            <v>Grubi građevinski radovi</v>
          </cell>
        </row>
        <row r="18">
          <cell r="C18" t="str">
            <v>Završni građevinski radovi</v>
          </cell>
        </row>
        <row r="20">
          <cell r="C20" t="str">
            <v>Osnove matematike</v>
          </cell>
        </row>
        <row r="40">
          <cell r="C40" t="str">
            <v>Obračun radova u graditeljstvu</v>
          </cell>
        </row>
        <row r="42">
          <cell r="C42" t="str">
            <v>Građevinsko poslovanje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račun"/>
      <sheetName val="Plan_4.1"/>
    </sheetNames>
    <sheetDataSet>
      <sheetData sheetId="0">
        <row r="12">
          <cell r="B12" t="str">
            <v>Oplate</v>
          </cell>
        </row>
        <row r="13">
          <cell r="B13" t="str">
            <v>Materijali za drvene konstrukcije</v>
          </cell>
        </row>
        <row r="14">
          <cell r="B14" t="str">
            <v>Tesarski vezovi</v>
          </cell>
        </row>
        <row r="15">
          <cell r="B15" t="str">
            <v>Drvene zgrade</v>
          </cell>
        </row>
        <row r="16">
          <cell r="B16" t="str">
            <v>Komunikacija i primjena IKT-a kod radova u graditeljstvu</v>
          </cell>
        </row>
        <row r="17">
          <cell r="B17" t="str">
            <v>Izolacije drvenih konstrukcija i krovišta</v>
          </cell>
        </row>
        <row r="18">
          <cell r="B18" t="str">
            <v>Rukovanje skelama</v>
          </cell>
        </row>
        <row r="19">
          <cell r="B19" t="str">
            <v>Geometrija ravnine i trigonometrija</v>
          </cell>
        </row>
        <row r="23">
          <cell r="B23" t="str">
            <v>Obloge vanjskih zidova</v>
          </cell>
        </row>
        <row r="24">
          <cell r="B24" t="str">
            <v>Krovišta</v>
          </cell>
        </row>
        <row r="25">
          <cell r="B25" t="str">
            <v>Krovopokrivački radovi</v>
          </cell>
        </row>
        <row r="26">
          <cell r="B26" t="str">
            <v>Pokrovi</v>
          </cell>
        </row>
        <row r="29">
          <cell r="B29" t="str">
            <v>3D modeliranje i vizualizacije</v>
          </cell>
        </row>
        <row r="30">
          <cell r="B30" t="str">
            <v>Tradicionalno pokrivanje</v>
          </cell>
        </row>
        <row r="31">
          <cell r="B31" t="str">
            <v>Zaštita graditeljske baštine</v>
          </cell>
        </row>
        <row r="32">
          <cell r="B32" t="str">
            <v>Solarni pokrovi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abSelected="1" zoomScale="115" zoomScaleNormal="115" zoomScaleSheetLayoutView="115" workbookViewId="0">
      <pane ySplit="1" topLeftCell="A2" activePane="bottomLeft" state="frozen"/>
      <selection pane="bottomLeft" activeCell="L54" sqref="L54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 t="s">
        <v>43</v>
      </c>
      <c r="C2" s="4">
        <v>4</v>
      </c>
      <c r="D2" s="6">
        <v>30</v>
      </c>
      <c r="E2" s="6">
        <v>40</v>
      </c>
      <c r="F2" s="5">
        <v>40</v>
      </c>
      <c r="G2" s="5">
        <v>60</v>
      </c>
      <c r="H2" s="6">
        <v>10</v>
      </c>
      <c r="I2" s="6">
        <v>20</v>
      </c>
      <c r="J2" s="14">
        <f>C2*F2/100</f>
        <v>1.6</v>
      </c>
      <c r="K2" s="14">
        <f>C2*G2/100</f>
        <v>2.4</v>
      </c>
      <c r="L2" s="42">
        <f>C2*25</f>
        <v>100</v>
      </c>
      <c r="M2" s="38">
        <f>C2*25*D2/100</f>
        <v>30</v>
      </c>
      <c r="N2" s="38">
        <f>C2*25*E2/100</f>
        <v>40</v>
      </c>
      <c r="O2" s="38">
        <f>C2*25*F2/100</f>
        <v>40</v>
      </c>
      <c r="P2" s="38">
        <f>C2*25*G2/100</f>
        <v>60</v>
      </c>
      <c r="Q2" s="38">
        <f>C2*25*H2/100</f>
        <v>10</v>
      </c>
      <c r="R2" s="38">
        <f>C2*25*I2/100</f>
        <v>20</v>
      </c>
      <c r="S2" s="38">
        <f>M2+O2</f>
        <v>70</v>
      </c>
      <c r="T2" s="38">
        <f>N2+P2</f>
        <v>100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45</v>
      </c>
      <c r="C3" s="4">
        <v>4</v>
      </c>
      <c r="D3" s="6">
        <v>20</v>
      </c>
      <c r="E3" s="6">
        <v>50</v>
      </c>
      <c r="F3" s="5">
        <v>30</v>
      </c>
      <c r="G3" s="5">
        <v>60</v>
      </c>
      <c r="H3" s="6">
        <v>10</v>
      </c>
      <c r="I3" s="6">
        <v>20</v>
      </c>
      <c r="J3" s="14">
        <f t="shared" ref="J3:J6" si="0">C3*F3/100</f>
        <v>1.2</v>
      </c>
      <c r="K3" s="14">
        <f t="shared" ref="K3:K6" si="1">C3*G3/100</f>
        <v>2.4</v>
      </c>
      <c r="L3" s="42">
        <f t="shared" ref="L3:L7" si="2">C3*25</f>
        <v>100</v>
      </c>
      <c r="M3" s="38">
        <f t="shared" ref="M3:M7" si="3">C3*25*D3/100</f>
        <v>20</v>
      </c>
      <c r="N3" s="38">
        <f t="shared" ref="N3:N7" si="4">C3*25*E3/100</f>
        <v>50</v>
      </c>
      <c r="O3" s="38">
        <f t="shared" ref="O3:O8" si="5">C3*25*F3/100</f>
        <v>30</v>
      </c>
      <c r="P3" s="38">
        <f t="shared" ref="P3:P9" si="6">C3*25*G3/100</f>
        <v>60</v>
      </c>
      <c r="Q3" s="38">
        <f t="shared" ref="Q3:Q13" si="7">C3*25*H3/100</f>
        <v>10</v>
      </c>
      <c r="R3" s="38">
        <f t="shared" ref="R3:R9" si="8">C3*25*I3/100</f>
        <v>20</v>
      </c>
      <c r="S3" s="38">
        <f t="shared" ref="S3:S10" si="9">M3+O3</f>
        <v>50</v>
      </c>
      <c r="T3" s="38">
        <f t="shared" ref="T3:T9" si="10">N3+P3</f>
        <v>110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44</v>
      </c>
      <c r="C4" s="4">
        <v>4</v>
      </c>
      <c r="D4" s="6">
        <v>20</v>
      </c>
      <c r="E4" s="6">
        <v>40</v>
      </c>
      <c r="F4" s="5">
        <v>30</v>
      </c>
      <c r="G4" s="5">
        <v>60</v>
      </c>
      <c r="H4" s="6">
        <v>10</v>
      </c>
      <c r="I4" s="6">
        <v>20</v>
      </c>
      <c r="J4" s="14">
        <f t="shared" si="0"/>
        <v>1.2</v>
      </c>
      <c r="K4" s="14">
        <f t="shared" si="1"/>
        <v>2.4</v>
      </c>
      <c r="L4" s="42">
        <f t="shared" si="2"/>
        <v>100</v>
      </c>
      <c r="M4" s="38">
        <f t="shared" si="3"/>
        <v>20</v>
      </c>
      <c r="N4" s="38">
        <f t="shared" si="4"/>
        <v>40</v>
      </c>
      <c r="O4" s="38">
        <f t="shared" si="5"/>
        <v>30</v>
      </c>
      <c r="P4" s="38">
        <f t="shared" si="6"/>
        <v>60</v>
      </c>
      <c r="Q4" s="38">
        <f t="shared" si="7"/>
        <v>10</v>
      </c>
      <c r="R4" s="38">
        <f t="shared" si="8"/>
        <v>20</v>
      </c>
      <c r="S4" s="38">
        <f t="shared" si="9"/>
        <v>50</v>
      </c>
      <c r="T4" s="38">
        <f t="shared" si="10"/>
        <v>100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46</v>
      </c>
      <c r="C5" s="4">
        <v>3</v>
      </c>
      <c r="D5" s="6">
        <v>20</v>
      </c>
      <c r="E5" s="6">
        <v>40</v>
      </c>
      <c r="F5" s="5">
        <v>40</v>
      </c>
      <c r="G5" s="5">
        <v>60</v>
      </c>
      <c r="H5" s="6">
        <v>10</v>
      </c>
      <c r="I5" s="6">
        <v>20</v>
      </c>
      <c r="J5" s="14">
        <f t="shared" si="0"/>
        <v>1.2</v>
      </c>
      <c r="K5" s="14">
        <f t="shared" si="1"/>
        <v>1.8</v>
      </c>
      <c r="L5" s="42">
        <f t="shared" si="2"/>
        <v>75</v>
      </c>
      <c r="M5" s="38">
        <f t="shared" si="3"/>
        <v>15</v>
      </c>
      <c r="N5" s="38">
        <f t="shared" si="4"/>
        <v>30</v>
      </c>
      <c r="O5" s="38">
        <f t="shared" si="5"/>
        <v>30</v>
      </c>
      <c r="P5" s="38">
        <f t="shared" si="6"/>
        <v>45</v>
      </c>
      <c r="Q5" s="38">
        <f t="shared" si="7"/>
        <v>7.5</v>
      </c>
      <c r="R5" s="38">
        <f t="shared" si="8"/>
        <v>15</v>
      </c>
      <c r="S5" s="38">
        <f t="shared" si="9"/>
        <v>45</v>
      </c>
      <c r="T5" s="38">
        <f t="shared" si="10"/>
        <v>75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tr">
        <f>'[1]Oblagač podova i zidova '!$C$13</f>
        <v>Zgrade</v>
      </c>
      <c r="C6" s="4">
        <v>5</v>
      </c>
      <c r="D6" s="6">
        <v>30</v>
      </c>
      <c r="E6" s="6">
        <v>60</v>
      </c>
      <c r="F6" s="5">
        <v>20</v>
      </c>
      <c r="G6" s="5">
        <v>50</v>
      </c>
      <c r="H6" s="6">
        <v>10</v>
      </c>
      <c r="I6" s="6">
        <v>20</v>
      </c>
      <c r="J6" s="14">
        <f t="shared" si="0"/>
        <v>1</v>
      </c>
      <c r="K6" s="14">
        <f t="shared" si="1"/>
        <v>2.5</v>
      </c>
      <c r="L6" s="42">
        <f t="shared" si="2"/>
        <v>125</v>
      </c>
      <c r="M6" s="38">
        <f t="shared" si="3"/>
        <v>37.5</v>
      </c>
      <c r="N6" s="38">
        <f t="shared" si="4"/>
        <v>75</v>
      </c>
      <c r="O6" s="38">
        <f t="shared" si="5"/>
        <v>25</v>
      </c>
      <c r="P6" s="38">
        <f t="shared" si="6"/>
        <v>62.5</v>
      </c>
      <c r="Q6" s="38">
        <f t="shared" si="7"/>
        <v>12.5</v>
      </c>
      <c r="R6" s="38">
        <f t="shared" si="8"/>
        <v>25</v>
      </c>
      <c r="S6" s="38">
        <f t="shared" si="9"/>
        <v>62.5</v>
      </c>
      <c r="T6" s="38">
        <f t="shared" si="10"/>
        <v>137.5</v>
      </c>
      <c r="U6" s="46"/>
      <c r="V6" s="46"/>
      <c r="W6" s="46"/>
      <c r="X6" s="46"/>
    </row>
    <row r="7" spans="1:24" x14ac:dyDescent="0.25">
      <c r="A7" s="3">
        <v>1</v>
      </c>
      <c r="B7" s="20" t="str">
        <f>'[1]Oblagač podova i zidova '!$C$15</f>
        <v>Objekti niskogradnje</v>
      </c>
      <c r="C7" s="4">
        <v>1</v>
      </c>
      <c r="D7" s="6">
        <v>30</v>
      </c>
      <c r="E7" s="6">
        <v>60</v>
      </c>
      <c r="F7" s="5">
        <v>20</v>
      </c>
      <c r="G7" s="5">
        <v>40</v>
      </c>
      <c r="H7" s="6">
        <v>10</v>
      </c>
      <c r="I7" s="6">
        <v>20</v>
      </c>
      <c r="J7" s="14">
        <f t="shared" ref="J7:J16" si="11">C7*F7/100</f>
        <v>0.2</v>
      </c>
      <c r="K7" s="14">
        <f t="shared" ref="K7:K16" si="12">C7*G7/100</f>
        <v>0.4</v>
      </c>
      <c r="L7" s="42">
        <f t="shared" si="2"/>
        <v>25</v>
      </c>
      <c r="M7" s="38">
        <f t="shared" si="3"/>
        <v>7.5</v>
      </c>
      <c r="N7" s="38">
        <f t="shared" si="4"/>
        <v>15</v>
      </c>
      <c r="O7" s="38">
        <f t="shared" si="5"/>
        <v>5</v>
      </c>
      <c r="P7" s="38">
        <f t="shared" si="6"/>
        <v>10</v>
      </c>
      <c r="Q7" s="38">
        <f t="shared" si="7"/>
        <v>2.5</v>
      </c>
      <c r="R7" s="38">
        <f t="shared" si="8"/>
        <v>5</v>
      </c>
      <c r="S7" s="38">
        <f t="shared" si="9"/>
        <v>12.5</v>
      </c>
      <c r="T7" s="38">
        <f t="shared" si="10"/>
        <v>25</v>
      </c>
      <c r="U7" s="46"/>
      <c r="V7" s="46"/>
      <c r="W7" s="46"/>
      <c r="X7" s="46"/>
    </row>
    <row r="8" spans="1:24" x14ac:dyDescent="0.25">
      <c r="A8" s="3">
        <v>1</v>
      </c>
      <c r="B8" s="20" t="str">
        <f>'[1]Oblagač podova i zidova '!$C$16</f>
        <v>Grubi građevinski radovi</v>
      </c>
      <c r="C8" s="4">
        <v>10</v>
      </c>
      <c r="D8" s="6">
        <v>10</v>
      </c>
      <c r="E8" s="6">
        <v>40</v>
      </c>
      <c r="F8" s="5">
        <v>30</v>
      </c>
      <c r="G8" s="5">
        <v>70</v>
      </c>
      <c r="H8" s="6">
        <v>5</v>
      </c>
      <c r="I8" s="6">
        <v>10</v>
      </c>
      <c r="J8" s="14">
        <f t="shared" si="11"/>
        <v>3</v>
      </c>
      <c r="K8" s="14">
        <f t="shared" si="12"/>
        <v>7</v>
      </c>
      <c r="L8" s="42">
        <f t="shared" ref="L8:L16" si="13">C8*25</f>
        <v>250</v>
      </c>
      <c r="M8" s="38">
        <f t="shared" ref="M8:M16" si="14">C8*25*D8/100</f>
        <v>25</v>
      </c>
      <c r="N8" s="38">
        <f t="shared" ref="N8:N48" si="15">C8*25*E8/100</f>
        <v>100</v>
      </c>
      <c r="O8" s="38">
        <f t="shared" si="5"/>
        <v>75</v>
      </c>
      <c r="P8" s="38">
        <f t="shared" si="6"/>
        <v>175</v>
      </c>
      <c r="Q8" s="38">
        <f t="shared" si="7"/>
        <v>12.5</v>
      </c>
      <c r="R8" s="38">
        <f t="shared" si="8"/>
        <v>25</v>
      </c>
      <c r="S8" s="38">
        <f t="shared" si="9"/>
        <v>100</v>
      </c>
      <c r="T8" s="38">
        <f t="shared" si="10"/>
        <v>275</v>
      </c>
      <c r="U8" s="46"/>
      <c r="V8" s="46"/>
      <c r="W8" s="46"/>
      <c r="X8" s="46"/>
    </row>
    <row r="9" spans="1:24" x14ac:dyDescent="0.25">
      <c r="A9" s="3">
        <v>1</v>
      </c>
      <c r="B9" s="20" t="str">
        <f>'[1]Oblagač podova i zidova '!$C$18</f>
        <v>Završni građevinski radovi</v>
      </c>
      <c r="C9" s="4">
        <v>10</v>
      </c>
      <c r="D9" s="6">
        <v>10</v>
      </c>
      <c r="E9" s="6">
        <v>40</v>
      </c>
      <c r="F9" s="5">
        <v>30</v>
      </c>
      <c r="G9" s="5">
        <v>70</v>
      </c>
      <c r="H9" s="6">
        <v>5</v>
      </c>
      <c r="I9" s="6">
        <v>10</v>
      </c>
      <c r="J9" s="14">
        <f t="shared" si="11"/>
        <v>3</v>
      </c>
      <c r="K9" s="14">
        <f t="shared" si="12"/>
        <v>7</v>
      </c>
      <c r="L9" s="42">
        <f t="shared" si="13"/>
        <v>250</v>
      </c>
      <c r="M9" s="38">
        <f t="shared" si="14"/>
        <v>25</v>
      </c>
      <c r="N9" s="38">
        <f t="shared" si="15"/>
        <v>100</v>
      </c>
      <c r="O9" s="38">
        <f t="shared" ref="O9:O48" si="16">C9*25*F9/100</f>
        <v>75</v>
      </c>
      <c r="P9" s="38">
        <f t="shared" si="6"/>
        <v>175</v>
      </c>
      <c r="Q9" s="38">
        <f t="shared" si="7"/>
        <v>12.5</v>
      </c>
      <c r="R9" s="38">
        <f t="shared" si="8"/>
        <v>25</v>
      </c>
      <c r="S9" s="38">
        <f t="shared" si="9"/>
        <v>100</v>
      </c>
      <c r="T9" s="38">
        <f t="shared" si="10"/>
        <v>275</v>
      </c>
      <c r="U9" s="46"/>
      <c r="V9" s="46"/>
      <c r="W9" s="46"/>
      <c r="X9" s="46"/>
    </row>
    <row r="10" spans="1:24" x14ac:dyDescent="0.25">
      <c r="A10" s="3">
        <v>1</v>
      </c>
      <c r="B10" s="20" t="str">
        <f>'[1]Oblagač podova i zidova '!$C$20</f>
        <v>Osnove matematike</v>
      </c>
      <c r="C10" s="4">
        <v>4</v>
      </c>
      <c r="D10" s="6">
        <v>40</v>
      </c>
      <c r="E10" s="6">
        <v>70</v>
      </c>
      <c r="F10" s="5">
        <v>10</v>
      </c>
      <c r="G10" s="5">
        <v>30</v>
      </c>
      <c r="H10" s="6">
        <v>10</v>
      </c>
      <c r="I10" s="6">
        <v>20</v>
      </c>
      <c r="J10" s="14">
        <f t="shared" si="11"/>
        <v>0.4</v>
      </c>
      <c r="K10" s="14">
        <f t="shared" si="12"/>
        <v>1.2</v>
      </c>
      <c r="L10" s="42">
        <f t="shared" si="13"/>
        <v>100</v>
      </c>
      <c r="M10" s="38">
        <f t="shared" si="14"/>
        <v>40</v>
      </c>
      <c r="N10" s="38">
        <f t="shared" si="15"/>
        <v>70</v>
      </c>
      <c r="O10" s="38">
        <f t="shared" si="16"/>
        <v>10</v>
      </c>
      <c r="P10" s="38">
        <f t="shared" ref="P10:P48" si="17">C10*25*G10/100</f>
        <v>30</v>
      </c>
      <c r="Q10" s="38">
        <f t="shared" si="7"/>
        <v>10</v>
      </c>
      <c r="R10" s="38">
        <f t="shared" ref="R10:R48" si="18">C10*25*I10/100</f>
        <v>20</v>
      </c>
      <c r="S10" s="38">
        <f t="shared" si="9"/>
        <v>50</v>
      </c>
      <c r="T10" s="38">
        <f t="shared" ref="T10:T48" si="19">N10+P10</f>
        <v>100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45</v>
      </c>
      <c r="D17" s="29"/>
      <c r="E17" s="29"/>
      <c r="F17" s="29"/>
      <c r="G17" s="29"/>
      <c r="H17" s="29"/>
      <c r="I17" s="29"/>
      <c r="J17" s="35">
        <f>SUM(J2:J16)</f>
        <v>12.8</v>
      </c>
      <c r="K17" s="35">
        <f>SUM(K2:K16)</f>
        <v>27.099999999999998</v>
      </c>
      <c r="L17" s="43"/>
      <c r="M17" s="35">
        <f>SUM(M2:M16)</f>
        <v>220</v>
      </c>
      <c r="N17" s="35">
        <f t="shared" ref="N17:R17" si="26">SUM(N2:N16)</f>
        <v>520</v>
      </c>
      <c r="O17" s="35">
        <f t="shared" si="26"/>
        <v>320</v>
      </c>
      <c r="P17" s="35">
        <f t="shared" si="26"/>
        <v>677.5</v>
      </c>
      <c r="Q17" s="35">
        <f t="shared" si="26"/>
        <v>87.5</v>
      </c>
      <c r="R17" s="35">
        <f t="shared" si="26"/>
        <v>175</v>
      </c>
      <c r="S17" s="40">
        <f>SUM(S2:S16)</f>
        <v>540</v>
      </c>
      <c r="T17" s="40">
        <f>SUM(T2:T16)</f>
        <v>1197.5</v>
      </c>
      <c r="U17" s="47">
        <v>350</v>
      </c>
      <c r="V17" s="45">
        <f>U17+S17</f>
        <v>890</v>
      </c>
      <c r="W17" s="45">
        <f>T17+U17</f>
        <v>1547.5</v>
      </c>
      <c r="X17" s="45">
        <v>1225</v>
      </c>
    </row>
    <row r="18" spans="1:24" x14ac:dyDescent="0.2">
      <c r="A18" s="1">
        <v>2</v>
      </c>
      <c r="B18" s="21" t="str">
        <f>[2]Izračun!$B$12</f>
        <v>Oplate</v>
      </c>
      <c r="C18" s="38">
        <v>15</v>
      </c>
      <c r="D18" s="6">
        <v>20</v>
      </c>
      <c r="E18" s="6">
        <v>30</v>
      </c>
      <c r="F18" s="5">
        <v>40</v>
      </c>
      <c r="G18" s="5">
        <v>70</v>
      </c>
      <c r="H18" s="6">
        <v>10</v>
      </c>
      <c r="I18" s="6">
        <v>20</v>
      </c>
      <c r="J18" s="14">
        <f>(C18*F18)/100</f>
        <v>6</v>
      </c>
      <c r="K18" s="14">
        <f>C18*G18/100</f>
        <v>10.5</v>
      </c>
      <c r="L18" s="42">
        <f t="shared" ref="L18:L59" si="27">C18*25</f>
        <v>375</v>
      </c>
      <c r="M18" s="38">
        <f t="shared" ref="M18:M32" si="28">C18*25*D18/100</f>
        <v>75</v>
      </c>
      <c r="N18" s="38">
        <f t="shared" si="21"/>
        <v>112.5</v>
      </c>
      <c r="O18" s="38">
        <f t="shared" si="22"/>
        <v>150</v>
      </c>
      <c r="P18" s="38">
        <f t="shared" si="23"/>
        <v>262.5</v>
      </c>
      <c r="Q18" s="38">
        <f t="shared" si="24"/>
        <v>37.5</v>
      </c>
      <c r="R18" s="38">
        <f t="shared" si="25"/>
        <v>75</v>
      </c>
      <c r="S18" s="38">
        <f t="shared" si="20"/>
        <v>225</v>
      </c>
      <c r="T18" s="38">
        <f t="shared" si="19"/>
        <v>375</v>
      </c>
      <c r="U18" s="46"/>
      <c r="V18" s="46"/>
      <c r="W18" s="46"/>
      <c r="X18" s="46"/>
    </row>
    <row r="19" spans="1:24" x14ac:dyDescent="0.2">
      <c r="A19" s="1">
        <v>2</v>
      </c>
      <c r="B19" s="21" t="str">
        <f>[2]Izračun!$B$13</f>
        <v>Materijali za drvene konstrukcije</v>
      </c>
      <c r="C19" s="38">
        <v>2</v>
      </c>
      <c r="D19" s="6">
        <v>20</v>
      </c>
      <c r="E19" s="6">
        <v>50</v>
      </c>
      <c r="F19" s="5">
        <v>20</v>
      </c>
      <c r="G19" s="5">
        <v>50</v>
      </c>
      <c r="H19" s="6">
        <v>10</v>
      </c>
      <c r="I19" s="6">
        <v>20</v>
      </c>
      <c r="J19" s="14">
        <f t="shared" ref="J19:J22" si="29">(C19*F19)/100</f>
        <v>0.4</v>
      </c>
      <c r="K19" s="14">
        <f t="shared" ref="K19:K22" si="30">C19*G19/100</f>
        <v>1</v>
      </c>
      <c r="L19" s="42">
        <f t="shared" si="27"/>
        <v>50</v>
      </c>
      <c r="M19" s="38">
        <f t="shared" si="28"/>
        <v>10</v>
      </c>
      <c r="N19" s="38">
        <f t="shared" si="21"/>
        <v>25</v>
      </c>
      <c r="O19" s="38">
        <f t="shared" si="22"/>
        <v>10</v>
      </c>
      <c r="P19" s="38">
        <f t="shared" si="23"/>
        <v>25</v>
      </c>
      <c r="Q19" s="38">
        <f t="shared" si="24"/>
        <v>5</v>
      </c>
      <c r="R19" s="38">
        <f t="shared" si="25"/>
        <v>10</v>
      </c>
      <c r="S19" s="38">
        <f t="shared" si="20"/>
        <v>20</v>
      </c>
      <c r="T19" s="38">
        <f t="shared" si="19"/>
        <v>50</v>
      </c>
    </row>
    <row r="20" spans="1:24" x14ac:dyDescent="0.2">
      <c r="A20" s="1">
        <v>2</v>
      </c>
      <c r="B20" s="21" t="str">
        <f>[2]Izračun!$B$14</f>
        <v>Tesarski vezovi</v>
      </c>
      <c r="C20" s="38">
        <v>7</v>
      </c>
      <c r="D20" s="6">
        <v>10</v>
      </c>
      <c r="E20" s="6">
        <v>30</v>
      </c>
      <c r="F20" s="5">
        <v>30</v>
      </c>
      <c r="G20" s="5">
        <v>70</v>
      </c>
      <c r="H20" s="6">
        <v>10</v>
      </c>
      <c r="I20" s="6">
        <v>20</v>
      </c>
      <c r="J20" s="14">
        <f t="shared" si="29"/>
        <v>2.1</v>
      </c>
      <c r="K20" s="14">
        <f t="shared" si="30"/>
        <v>4.9000000000000004</v>
      </c>
      <c r="L20" s="42">
        <f t="shared" si="27"/>
        <v>175</v>
      </c>
      <c r="M20" s="38">
        <f t="shared" si="28"/>
        <v>17.5</v>
      </c>
      <c r="N20" s="38">
        <f t="shared" si="21"/>
        <v>52.5</v>
      </c>
      <c r="O20" s="38">
        <f t="shared" si="22"/>
        <v>52.5</v>
      </c>
      <c r="P20" s="38">
        <f t="shared" si="23"/>
        <v>122.5</v>
      </c>
      <c r="Q20" s="38">
        <f t="shared" si="24"/>
        <v>17.5</v>
      </c>
      <c r="R20" s="38">
        <f t="shared" si="25"/>
        <v>35</v>
      </c>
      <c r="S20" s="38">
        <f t="shared" si="20"/>
        <v>70</v>
      </c>
      <c r="T20" s="38">
        <f t="shared" si="19"/>
        <v>175</v>
      </c>
    </row>
    <row r="21" spans="1:24" x14ac:dyDescent="0.2">
      <c r="A21" s="1">
        <v>2</v>
      </c>
      <c r="B21" s="21" t="str">
        <f>[2]Izračun!$B$15</f>
        <v>Drvene zgrade</v>
      </c>
      <c r="C21" s="38">
        <v>8</v>
      </c>
      <c r="D21" s="6">
        <v>20</v>
      </c>
      <c r="E21" s="6">
        <v>30</v>
      </c>
      <c r="F21" s="5">
        <v>40</v>
      </c>
      <c r="G21" s="5">
        <v>70</v>
      </c>
      <c r="H21" s="6">
        <v>10</v>
      </c>
      <c r="I21" s="6">
        <v>20</v>
      </c>
      <c r="J21" s="14">
        <f t="shared" si="29"/>
        <v>3.2</v>
      </c>
      <c r="K21" s="14">
        <f t="shared" si="30"/>
        <v>5.6</v>
      </c>
      <c r="L21" s="42">
        <f t="shared" si="27"/>
        <v>200</v>
      </c>
      <c r="M21" s="38">
        <f t="shared" si="28"/>
        <v>40</v>
      </c>
      <c r="N21" s="38">
        <f t="shared" si="21"/>
        <v>60</v>
      </c>
      <c r="O21" s="38">
        <f t="shared" si="22"/>
        <v>80</v>
      </c>
      <c r="P21" s="38">
        <f t="shared" si="23"/>
        <v>140</v>
      </c>
      <c r="Q21" s="38">
        <f t="shared" si="24"/>
        <v>20</v>
      </c>
      <c r="R21" s="38">
        <f t="shared" si="25"/>
        <v>40</v>
      </c>
      <c r="S21" s="38">
        <f t="shared" si="20"/>
        <v>120</v>
      </c>
      <c r="T21" s="38">
        <f t="shared" si="19"/>
        <v>200</v>
      </c>
    </row>
    <row r="22" spans="1:24" x14ac:dyDescent="0.2">
      <c r="A22" s="1">
        <v>2</v>
      </c>
      <c r="B22" s="21" t="str">
        <f>[2]Izračun!$B$16</f>
        <v>Komunikacija i primjena IKT-a kod radova u graditeljstvu</v>
      </c>
      <c r="C22" s="38">
        <v>3</v>
      </c>
      <c r="D22" s="6">
        <v>10</v>
      </c>
      <c r="E22" s="6">
        <v>30</v>
      </c>
      <c r="F22" s="5">
        <v>20</v>
      </c>
      <c r="G22" s="5">
        <v>50</v>
      </c>
      <c r="H22" s="6">
        <v>20</v>
      </c>
      <c r="I22" s="6">
        <v>30</v>
      </c>
      <c r="J22" s="14">
        <f t="shared" si="29"/>
        <v>0.6</v>
      </c>
      <c r="K22" s="14">
        <f t="shared" si="30"/>
        <v>1.5</v>
      </c>
      <c r="L22" s="42">
        <f t="shared" si="27"/>
        <v>75</v>
      </c>
      <c r="M22" s="38">
        <f t="shared" si="28"/>
        <v>7.5</v>
      </c>
      <c r="N22" s="38">
        <f t="shared" si="21"/>
        <v>22.5</v>
      </c>
      <c r="O22" s="38">
        <f t="shared" si="22"/>
        <v>15</v>
      </c>
      <c r="P22" s="38">
        <f t="shared" si="23"/>
        <v>37.5</v>
      </c>
      <c r="Q22" s="38">
        <f t="shared" si="24"/>
        <v>15</v>
      </c>
      <c r="R22" s="38">
        <f t="shared" si="25"/>
        <v>22.5</v>
      </c>
      <c r="S22" s="38">
        <f t="shared" si="20"/>
        <v>22.5</v>
      </c>
      <c r="T22" s="38">
        <f t="shared" si="19"/>
        <v>60</v>
      </c>
    </row>
    <row r="23" spans="1:24" x14ac:dyDescent="0.2">
      <c r="A23" s="1">
        <v>2</v>
      </c>
      <c r="B23" s="21" t="str">
        <f>[2]Izračun!$B$17</f>
        <v>Izolacije drvenih konstrukcija i krovišta</v>
      </c>
      <c r="C23" s="38">
        <v>7</v>
      </c>
      <c r="D23" s="6">
        <v>15</v>
      </c>
      <c r="E23" s="6">
        <v>30</v>
      </c>
      <c r="F23" s="5">
        <v>40</v>
      </c>
      <c r="G23" s="5">
        <v>70</v>
      </c>
      <c r="H23" s="6">
        <v>10</v>
      </c>
      <c r="I23" s="6">
        <v>20</v>
      </c>
      <c r="J23" s="14">
        <f t="shared" ref="J23:J32" si="31">(C23*F23)/100</f>
        <v>2.8</v>
      </c>
      <c r="K23" s="14">
        <f t="shared" ref="K23:K32" si="32">C23*G23/100</f>
        <v>4.9000000000000004</v>
      </c>
      <c r="L23" s="42">
        <f t="shared" si="27"/>
        <v>175</v>
      </c>
      <c r="M23" s="38">
        <f t="shared" si="28"/>
        <v>26.25</v>
      </c>
      <c r="N23" s="38">
        <f t="shared" si="21"/>
        <v>52.5</v>
      </c>
      <c r="O23" s="38">
        <f t="shared" si="22"/>
        <v>70</v>
      </c>
      <c r="P23" s="38">
        <f t="shared" si="23"/>
        <v>122.5</v>
      </c>
      <c r="Q23" s="38">
        <f t="shared" si="24"/>
        <v>17.5</v>
      </c>
      <c r="R23" s="38">
        <f t="shared" si="25"/>
        <v>35</v>
      </c>
      <c r="S23" s="38">
        <f t="shared" si="20"/>
        <v>96.25</v>
      </c>
      <c r="T23" s="38">
        <f t="shared" si="19"/>
        <v>175</v>
      </c>
    </row>
    <row r="24" spans="1:24" x14ac:dyDescent="0.2">
      <c r="A24" s="1">
        <v>2</v>
      </c>
      <c r="B24" s="21" t="str">
        <f>[2]Izračun!$B$18</f>
        <v>Rukovanje skelama</v>
      </c>
      <c r="C24" s="38">
        <v>2</v>
      </c>
      <c r="D24" s="6">
        <v>10</v>
      </c>
      <c r="E24" s="6">
        <v>40</v>
      </c>
      <c r="F24" s="5">
        <v>40</v>
      </c>
      <c r="G24" s="5">
        <v>70</v>
      </c>
      <c r="H24" s="6">
        <v>5</v>
      </c>
      <c r="I24" s="6">
        <v>10</v>
      </c>
      <c r="J24" s="14">
        <f t="shared" si="31"/>
        <v>0.8</v>
      </c>
      <c r="K24" s="14">
        <f t="shared" si="32"/>
        <v>1.4</v>
      </c>
      <c r="L24" s="42">
        <f t="shared" si="27"/>
        <v>50</v>
      </c>
      <c r="M24" s="38">
        <f t="shared" si="28"/>
        <v>5</v>
      </c>
      <c r="N24" s="38">
        <f t="shared" si="21"/>
        <v>20</v>
      </c>
      <c r="O24" s="38">
        <f t="shared" si="22"/>
        <v>20</v>
      </c>
      <c r="P24" s="38">
        <f t="shared" si="23"/>
        <v>35</v>
      </c>
      <c r="Q24" s="38">
        <f t="shared" si="24"/>
        <v>2.5</v>
      </c>
      <c r="R24" s="38">
        <f t="shared" si="25"/>
        <v>5</v>
      </c>
      <c r="S24" s="38">
        <f t="shared" si="20"/>
        <v>25</v>
      </c>
      <c r="T24" s="38">
        <f t="shared" si="19"/>
        <v>55</v>
      </c>
    </row>
    <row r="25" spans="1:24" x14ac:dyDescent="0.2">
      <c r="A25" s="1">
        <v>2</v>
      </c>
      <c r="B25" s="22" t="str">
        <f>[2]Izračun!$B$19</f>
        <v>Geometrija ravnine i trigonometrija</v>
      </c>
      <c r="C25" s="38">
        <v>3</v>
      </c>
      <c r="D25" s="6">
        <v>50</v>
      </c>
      <c r="E25" s="6">
        <v>70</v>
      </c>
      <c r="F25" s="5">
        <v>10</v>
      </c>
      <c r="G25" s="5">
        <v>30</v>
      </c>
      <c r="H25" s="6">
        <v>10</v>
      </c>
      <c r="I25" s="6">
        <v>20</v>
      </c>
      <c r="J25" s="14">
        <f t="shared" si="31"/>
        <v>0.3</v>
      </c>
      <c r="K25" s="14">
        <f t="shared" si="32"/>
        <v>0.9</v>
      </c>
      <c r="L25" s="42">
        <f t="shared" si="27"/>
        <v>75</v>
      </c>
      <c r="M25" s="38">
        <f t="shared" si="28"/>
        <v>37.5</v>
      </c>
      <c r="N25" s="38">
        <f t="shared" si="21"/>
        <v>52.5</v>
      </c>
      <c r="O25" s="38">
        <f t="shared" si="22"/>
        <v>7.5</v>
      </c>
      <c r="P25" s="38">
        <f t="shared" si="23"/>
        <v>22.5</v>
      </c>
      <c r="Q25" s="38">
        <f t="shared" si="24"/>
        <v>7.5</v>
      </c>
      <c r="R25" s="38">
        <f t="shared" si="25"/>
        <v>15</v>
      </c>
      <c r="S25" s="38">
        <f t="shared" si="20"/>
        <v>45</v>
      </c>
      <c r="T25" s="38">
        <f t="shared" si="19"/>
        <v>75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47</v>
      </c>
      <c r="D33" s="29"/>
      <c r="E33" s="29"/>
      <c r="F33" s="29"/>
      <c r="G33" s="29"/>
      <c r="H33" s="29"/>
      <c r="I33" s="29"/>
      <c r="J33" s="34">
        <f>SUM(J18:J32)</f>
        <v>16.2</v>
      </c>
      <c r="K33" s="34">
        <f>SUM(K18:K32)</f>
        <v>30.699999999999996</v>
      </c>
      <c r="L33" s="43"/>
      <c r="M33" s="35">
        <f t="shared" ref="M33:T33" si="33">SUM(M18:M32)</f>
        <v>218.75</v>
      </c>
      <c r="N33" s="35">
        <f t="shared" si="33"/>
        <v>397.5</v>
      </c>
      <c r="O33" s="35">
        <f t="shared" si="33"/>
        <v>405</v>
      </c>
      <c r="P33" s="35">
        <f t="shared" si="33"/>
        <v>767.5</v>
      </c>
      <c r="Q33" s="35">
        <f t="shared" si="33"/>
        <v>122.5</v>
      </c>
      <c r="R33" s="35">
        <f t="shared" si="33"/>
        <v>237.5</v>
      </c>
      <c r="S33" s="40">
        <f t="shared" si="33"/>
        <v>623.75</v>
      </c>
      <c r="T33" s="40">
        <f t="shared" si="33"/>
        <v>1165</v>
      </c>
      <c r="U33" s="30">
        <v>280</v>
      </c>
      <c r="V33" s="31">
        <f>S33+U33</f>
        <v>903.75</v>
      </c>
      <c r="W33" s="31">
        <f>T33+U33</f>
        <v>1445</v>
      </c>
      <c r="X33" s="31">
        <v>1225</v>
      </c>
    </row>
    <row r="34" spans="1:24" x14ac:dyDescent="0.2">
      <c r="A34" s="1">
        <v>3</v>
      </c>
      <c r="B34" s="21" t="str">
        <f>'[1]Oblagač podova i zidova '!$C$40</f>
        <v>Obračun radova u graditeljstvu</v>
      </c>
      <c r="C34" s="38">
        <v>4</v>
      </c>
      <c r="D34" s="6">
        <v>20</v>
      </c>
      <c r="E34" s="6">
        <v>40</v>
      </c>
      <c r="F34" s="5">
        <v>30</v>
      </c>
      <c r="G34" s="5">
        <v>60</v>
      </c>
      <c r="H34" s="6">
        <v>10</v>
      </c>
      <c r="I34" s="6">
        <v>20</v>
      </c>
      <c r="J34" s="13">
        <f t="shared" ref="J34:J48" si="34">(C34*F34)/100</f>
        <v>1.2</v>
      </c>
      <c r="K34" s="13">
        <f t="shared" ref="K34:K48" si="35">C34*G34/100</f>
        <v>2.4</v>
      </c>
      <c r="L34" s="42">
        <f t="shared" si="27"/>
        <v>100</v>
      </c>
      <c r="M34" s="38">
        <f t="shared" ref="M34:M48" si="36">C34*25*D34/100</f>
        <v>20</v>
      </c>
      <c r="N34" s="38">
        <f t="shared" si="15"/>
        <v>40</v>
      </c>
      <c r="O34" s="38">
        <f t="shared" si="16"/>
        <v>30</v>
      </c>
      <c r="P34" s="38">
        <f t="shared" si="17"/>
        <v>60</v>
      </c>
      <c r="Q34" s="38">
        <f t="shared" ref="Q34:Q48" si="37">C34*25*H34/100</f>
        <v>10</v>
      </c>
      <c r="R34" s="38">
        <f t="shared" si="18"/>
        <v>20</v>
      </c>
      <c r="S34" s="38">
        <f t="shared" si="20"/>
        <v>50</v>
      </c>
      <c r="T34" s="38">
        <f t="shared" si="19"/>
        <v>100</v>
      </c>
      <c r="U34" s="10"/>
    </row>
    <row r="35" spans="1:24" x14ac:dyDescent="0.2">
      <c r="A35" s="1">
        <v>3</v>
      </c>
      <c r="B35" s="21" t="str">
        <f>'[1]Oblagač podova i zidova '!$C$42</f>
        <v>Građevinsko poslovanje</v>
      </c>
      <c r="C35" s="38">
        <v>3</v>
      </c>
      <c r="D35" s="6">
        <v>30</v>
      </c>
      <c r="E35" s="6">
        <v>50</v>
      </c>
      <c r="F35" s="5">
        <v>30</v>
      </c>
      <c r="G35" s="5">
        <v>50</v>
      </c>
      <c r="H35" s="6">
        <v>10</v>
      </c>
      <c r="I35" s="6">
        <v>20</v>
      </c>
      <c r="J35" s="13">
        <f t="shared" si="34"/>
        <v>0.9</v>
      </c>
      <c r="K35" s="13">
        <f t="shared" si="35"/>
        <v>1.5</v>
      </c>
      <c r="L35" s="42">
        <f t="shared" si="27"/>
        <v>75</v>
      </c>
      <c r="M35" s="38">
        <f t="shared" si="36"/>
        <v>22.5</v>
      </c>
      <c r="N35" s="38">
        <f t="shared" si="15"/>
        <v>37.5</v>
      </c>
      <c r="O35" s="38">
        <f t="shared" si="16"/>
        <v>22.5</v>
      </c>
      <c r="P35" s="38">
        <f t="shared" si="17"/>
        <v>37.5</v>
      </c>
      <c r="Q35" s="38">
        <f t="shared" si="37"/>
        <v>7.5</v>
      </c>
      <c r="R35" s="38">
        <f t="shared" si="18"/>
        <v>15</v>
      </c>
      <c r="S35" s="38">
        <f t="shared" si="20"/>
        <v>45</v>
      </c>
      <c r="T35" s="38">
        <f t="shared" si="19"/>
        <v>75</v>
      </c>
      <c r="U35" s="10"/>
    </row>
    <row r="36" spans="1:24" x14ac:dyDescent="0.2">
      <c r="A36" s="1">
        <v>3</v>
      </c>
      <c r="B36" s="21" t="str">
        <f>[2]Izračun!$B$23</f>
        <v>Obloge vanjskih zidova</v>
      </c>
      <c r="C36" s="38">
        <v>3</v>
      </c>
      <c r="D36" s="6">
        <v>10</v>
      </c>
      <c r="E36" s="6">
        <v>30</v>
      </c>
      <c r="F36" s="5">
        <v>40</v>
      </c>
      <c r="G36" s="5">
        <v>70</v>
      </c>
      <c r="H36" s="6">
        <v>10</v>
      </c>
      <c r="I36" s="6">
        <v>20</v>
      </c>
      <c r="J36" s="13">
        <f t="shared" si="34"/>
        <v>1.2</v>
      </c>
      <c r="K36" s="13">
        <f t="shared" si="35"/>
        <v>2.1</v>
      </c>
      <c r="L36" s="42">
        <f t="shared" si="27"/>
        <v>75</v>
      </c>
      <c r="M36" s="38">
        <f t="shared" si="36"/>
        <v>7.5</v>
      </c>
      <c r="N36" s="38">
        <f t="shared" si="15"/>
        <v>22.5</v>
      </c>
      <c r="O36" s="38">
        <f t="shared" si="16"/>
        <v>30</v>
      </c>
      <c r="P36" s="38">
        <f t="shared" si="17"/>
        <v>52.5</v>
      </c>
      <c r="Q36" s="38">
        <f t="shared" si="37"/>
        <v>7.5</v>
      </c>
      <c r="R36" s="38">
        <f t="shared" si="18"/>
        <v>15</v>
      </c>
      <c r="S36" s="38">
        <f t="shared" si="20"/>
        <v>37.5</v>
      </c>
      <c r="T36" s="38">
        <f t="shared" si="19"/>
        <v>75</v>
      </c>
      <c r="U36" s="10"/>
    </row>
    <row r="37" spans="1:24" x14ac:dyDescent="0.2">
      <c r="A37" s="1">
        <v>3</v>
      </c>
      <c r="B37" s="21" t="str">
        <f>[2]Izračun!$B$24</f>
        <v>Krovišta</v>
      </c>
      <c r="C37" s="38">
        <v>13</v>
      </c>
      <c r="D37" s="6">
        <v>10</v>
      </c>
      <c r="E37" s="6">
        <v>30</v>
      </c>
      <c r="F37" s="5">
        <v>40</v>
      </c>
      <c r="G37" s="5">
        <v>70</v>
      </c>
      <c r="H37" s="6">
        <v>10</v>
      </c>
      <c r="I37" s="6">
        <v>20</v>
      </c>
      <c r="J37" s="13">
        <f t="shared" si="34"/>
        <v>5.2</v>
      </c>
      <c r="K37" s="13">
        <f t="shared" si="35"/>
        <v>9.1</v>
      </c>
      <c r="L37" s="42">
        <f t="shared" si="27"/>
        <v>325</v>
      </c>
      <c r="M37" s="38">
        <f t="shared" si="36"/>
        <v>32.5</v>
      </c>
      <c r="N37" s="38">
        <f t="shared" si="15"/>
        <v>97.5</v>
      </c>
      <c r="O37" s="38">
        <f t="shared" si="16"/>
        <v>130</v>
      </c>
      <c r="P37" s="38">
        <f t="shared" si="17"/>
        <v>227.5</v>
      </c>
      <c r="Q37" s="38">
        <f t="shared" si="37"/>
        <v>32.5</v>
      </c>
      <c r="R37" s="38">
        <f t="shared" si="18"/>
        <v>65</v>
      </c>
      <c r="S37" s="38">
        <f t="shared" si="20"/>
        <v>162.5</v>
      </c>
      <c r="T37" s="38">
        <f t="shared" si="19"/>
        <v>325</v>
      </c>
      <c r="U37" s="10"/>
    </row>
    <row r="38" spans="1:24" x14ac:dyDescent="0.2">
      <c r="A38" s="1">
        <v>3</v>
      </c>
      <c r="B38" s="21" t="str">
        <f>[2]Izračun!$B$25</f>
        <v>Krovopokrivački radovi</v>
      </c>
      <c r="C38" s="38">
        <v>7</v>
      </c>
      <c r="D38" s="6">
        <v>30</v>
      </c>
      <c r="E38" s="6">
        <v>50</v>
      </c>
      <c r="F38" s="5">
        <v>20</v>
      </c>
      <c r="G38" s="5">
        <v>50</v>
      </c>
      <c r="H38" s="6">
        <v>10</v>
      </c>
      <c r="I38" s="6">
        <v>20</v>
      </c>
      <c r="J38" s="13">
        <f t="shared" si="34"/>
        <v>1.4</v>
      </c>
      <c r="K38" s="13">
        <f t="shared" si="35"/>
        <v>3.5</v>
      </c>
      <c r="L38" s="42">
        <f t="shared" si="27"/>
        <v>175</v>
      </c>
      <c r="M38" s="38">
        <f t="shared" si="36"/>
        <v>52.5</v>
      </c>
      <c r="N38" s="38">
        <f t="shared" si="15"/>
        <v>87.5</v>
      </c>
      <c r="O38" s="38">
        <f t="shared" si="16"/>
        <v>35</v>
      </c>
      <c r="P38" s="38">
        <f t="shared" si="17"/>
        <v>87.5</v>
      </c>
      <c r="Q38" s="38">
        <f t="shared" si="37"/>
        <v>17.5</v>
      </c>
      <c r="R38" s="38">
        <f t="shared" si="18"/>
        <v>35</v>
      </c>
      <c r="S38" s="38">
        <f t="shared" si="20"/>
        <v>87.5</v>
      </c>
      <c r="T38" s="38">
        <f t="shared" si="19"/>
        <v>175</v>
      </c>
      <c r="U38" s="10"/>
    </row>
    <row r="39" spans="1:24" x14ac:dyDescent="0.2">
      <c r="A39" s="1">
        <v>3</v>
      </c>
      <c r="B39" s="22" t="str">
        <f>[2]Izračun!$B$26</f>
        <v>Pokrovi</v>
      </c>
      <c r="C39" s="38">
        <v>15</v>
      </c>
      <c r="D39" s="6">
        <v>15</v>
      </c>
      <c r="E39" s="6">
        <v>30</v>
      </c>
      <c r="F39" s="5">
        <v>50</v>
      </c>
      <c r="G39" s="5">
        <v>70</v>
      </c>
      <c r="H39" s="6">
        <v>10</v>
      </c>
      <c r="I39" s="6">
        <v>20</v>
      </c>
      <c r="J39" s="13">
        <f t="shared" si="34"/>
        <v>7.5</v>
      </c>
      <c r="K39" s="13">
        <f t="shared" si="35"/>
        <v>10.5</v>
      </c>
      <c r="L39" s="42">
        <f t="shared" si="27"/>
        <v>375</v>
      </c>
      <c r="M39" s="38">
        <f t="shared" si="36"/>
        <v>56.25</v>
      </c>
      <c r="N39" s="38">
        <f t="shared" si="15"/>
        <v>112.5</v>
      </c>
      <c r="O39" s="38">
        <f t="shared" si="16"/>
        <v>187.5</v>
      </c>
      <c r="P39" s="38">
        <f t="shared" si="17"/>
        <v>262.5</v>
      </c>
      <c r="Q39" s="38">
        <f t="shared" si="37"/>
        <v>37.5</v>
      </c>
      <c r="R39" s="38">
        <f t="shared" si="18"/>
        <v>75</v>
      </c>
      <c r="S39" s="38">
        <f t="shared" si="20"/>
        <v>243.75</v>
      </c>
      <c r="T39" s="38">
        <f t="shared" si="19"/>
        <v>375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45</v>
      </c>
      <c r="D49" s="29"/>
      <c r="E49" s="29"/>
      <c r="F49" s="29"/>
      <c r="G49" s="29"/>
      <c r="H49" s="29"/>
      <c r="I49" s="29"/>
      <c r="J49" s="35">
        <f>SUM(J39:J48)</f>
        <v>7.5</v>
      </c>
      <c r="K49" s="35">
        <f>SUM(K39:K48)</f>
        <v>10.5</v>
      </c>
      <c r="L49" s="43"/>
      <c r="M49" s="35">
        <f t="shared" ref="M49:T49" si="38">SUM(M34:M48)</f>
        <v>191.25</v>
      </c>
      <c r="N49" s="35">
        <f t="shared" si="38"/>
        <v>397.5</v>
      </c>
      <c r="O49" s="35">
        <f t="shared" si="38"/>
        <v>435</v>
      </c>
      <c r="P49" s="35">
        <f t="shared" si="38"/>
        <v>727.5</v>
      </c>
      <c r="Q49" s="35">
        <f t="shared" si="38"/>
        <v>112.5</v>
      </c>
      <c r="R49" s="35">
        <f t="shared" si="38"/>
        <v>225</v>
      </c>
      <c r="S49" s="40">
        <f t="shared" si="38"/>
        <v>626.25</v>
      </c>
      <c r="T49" s="40">
        <f t="shared" si="38"/>
        <v>1125</v>
      </c>
      <c r="U49" s="31">
        <v>256</v>
      </c>
      <c r="V49" s="31">
        <f>S49+U49</f>
        <v>882.25</v>
      </c>
      <c r="W49" s="31">
        <f>T49+U49</f>
        <v>1381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>
        <v>3</v>
      </c>
      <c r="B51" s="22" t="str">
        <f>[2]Izračun!$B$29</f>
        <v>3D modeliranje i vizualizacije</v>
      </c>
      <c r="C51" s="38">
        <v>2</v>
      </c>
      <c r="D51" s="6">
        <v>20</v>
      </c>
      <c r="E51" s="6">
        <v>40</v>
      </c>
      <c r="F51" s="5">
        <v>40</v>
      </c>
      <c r="G51" s="5">
        <v>50</v>
      </c>
      <c r="H51" s="6">
        <v>10</v>
      </c>
      <c r="I51" s="6">
        <v>30</v>
      </c>
      <c r="J51" s="14">
        <f t="shared" ref="J51:J59" si="39">(C51*F51)/100</f>
        <v>0.8</v>
      </c>
      <c r="K51" s="14">
        <f>C51*G51/100</f>
        <v>1</v>
      </c>
      <c r="L51" s="42">
        <f t="shared" si="27"/>
        <v>50</v>
      </c>
      <c r="M51" s="38">
        <f t="shared" ref="M51" si="40">C51*25*D51/100</f>
        <v>10</v>
      </c>
      <c r="N51" s="38">
        <f t="shared" ref="N51" si="41">C51*25*E51/100</f>
        <v>20</v>
      </c>
      <c r="O51" s="38">
        <f t="shared" ref="O51" si="42">C51*25*F51/100</f>
        <v>20</v>
      </c>
      <c r="P51" s="38">
        <f t="shared" ref="P51" si="43">C51*25*G51/100</f>
        <v>25</v>
      </c>
      <c r="Q51" s="38">
        <f t="shared" ref="Q51" si="44">C51*25*H51/100</f>
        <v>5</v>
      </c>
      <c r="R51" s="38">
        <f t="shared" ref="R51" si="45">C51*25*I51/100</f>
        <v>15</v>
      </c>
      <c r="S51" s="38">
        <f t="shared" ref="S51:S59" si="46">M51+O51</f>
        <v>30</v>
      </c>
      <c r="T51" s="38">
        <f t="shared" ref="T51:T59" si="47">N51+P51</f>
        <v>45</v>
      </c>
    </row>
    <row r="52" spans="1:24" x14ac:dyDescent="0.25">
      <c r="A52" s="37">
        <v>3</v>
      </c>
      <c r="B52" s="20" t="str">
        <f>[2]Izračun!$B$30</f>
        <v>Tradicionalno pokrivanje</v>
      </c>
      <c r="C52" s="38">
        <v>2</v>
      </c>
      <c r="D52" s="6">
        <v>20</v>
      </c>
      <c r="E52" s="6">
        <v>40</v>
      </c>
      <c r="F52" s="5">
        <v>40</v>
      </c>
      <c r="G52" s="5">
        <v>50</v>
      </c>
      <c r="H52" s="6">
        <v>10</v>
      </c>
      <c r="I52" s="6">
        <v>20</v>
      </c>
      <c r="J52" s="14">
        <f t="shared" si="39"/>
        <v>0.8</v>
      </c>
      <c r="K52" s="14">
        <f t="shared" ref="K52:K59" si="48">C52*G52/100</f>
        <v>1</v>
      </c>
      <c r="L52" s="42">
        <f t="shared" si="27"/>
        <v>50</v>
      </c>
      <c r="M52" s="38">
        <f t="shared" ref="M52:M59" si="49">C52*25*D52/100</f>
        <v>10</v>
      </c>
      <c r="N52" s="38">
        <f t="shared" ref="N52:N59" si="50">C52*25*E52/100</f>
        <v>20</v>
      </c>
      <c r="O52" s="38">
        <f t="shared" ref="O52:O58" si="51">C52*25*F52/100</f>
        <v>20</v>
      </c>
      <c r="P52" s="38">
        <f t="shared" ref="P52:P58" si="52">C52*25*G52/100</f>
        <v>25</v>
      </c>
      <c r="Q52" s="38">
        <f t="shared" ref="Q52:Q58" si="53">C52*25*H52/100</f>
        <v>5</v>
      </c>
      <c r="R52" s="38">
        <f t="shared" ref="R52:R58" si="54">C52*25*I52/100</f>
        <v>10</v>
      </c>
      <c r="S52" s="38">
        <f t="shared" si="46"/>
        <v>30</v>
      </c>
      <c r="T52" s="38">
        <f t="shared" si="47"/>
        <v>45</v>
      </c>
    </row>
    <row r="53" spans="1:24" x14ac:dyDescent="0.25">
      <c r="A53" s="37">
        <v>3</v>
      </c>
      <c r="B53" s="20" t="str">
        <f>[2]Izračun!$B$31</f>
        <v>Zaštita graditeljske baštine</v>
      </c>
      <c r="C53" s="38">
        <v>2</v>
      </c>
      <c r="D53" s="6">
        <v>20</v>
      </c>
      <c r="E53" s="6">
        <v>40</v>
      </c>
      <c r="F53" s="5">
        <v>40</v>
      </c>
      <c r="G53" s="5">
        <v>50</v>
      </c>
      <c r="H53" s="6">
        <v>10</v>
      </c>
      <c r="I53" s="6">
        <v>20</v>
      </c>
      <c r="J53" s="14">
        <f t="shared" si="39"/>
        <v>0.8</v>
      </c>
      <c r="K53" s="14">
        <f t="shared" si="48"/>
        <v>1</v>
      </c>
      <c r="L53" s="42">
        <f t="shared" si="27"/>
        <v>50</v>
      </c>
      <c r="M53" s="38">
        <f t="shared" si="49"/>
        <v>10</v>
      </c>
      <c r="N53" s="38">
        <f t="shared" si="50"/>
        <v>20</v>
      </c>
      <c r="O53" s="38">
        <f t="shared" si="51"/>
        <v>20</v>
      </c>
      <c r="P53" s="38">
        <f t="shared" si="52"/>
        <v>25</v>
      </c>
      <c r="Q53" s="38">
        <f t="shared" si="53"/>
        <v>5</v>
      </c>
      <c r="R53" s="38">
        <f t="shared" si="54"/>
        <v>10</v>
      </c>
      <c r="S53" s="38">
        <f t="shared" si="46"/>
        <v>30</v>
      </c>
      <c r="T53" s="38">
        <f t="shared" si="47"/>
        <v>45</v>
      </c>
    </row>
    <row r="54" spans="1:24" x14ac:dyDescent="0.25">
      <c r="A54" s="37">
        <v>3</v>
      </c>
      <c r="B54" s="20" t="str">
        <f>[2]Izračun!$B$32</f>
        <v>Solarni pokrovi</v>
      </c>
      <c r="C54" s="38">
        <v>2</v>
      </c>
      <c r="D54" s="6">
        <v>20</v>
      </c>
      <c r="E54" s="6">
        <v>40</v>
      </c>
      <c r="F54" s="5">
        <v>40</v>
      </c>
      <c r="G54" s="5">
        <v>50</v>
      </c>
      <c r="H54" s="6">
        <v>10</v>
      </c>
      <c r="I54" s="6">
        <v>30</v>
      </c>
      <c r="J54" s="14">
        <f t="shared" si="39"/>
        <v>0.8</v>
      </c>
      <c r="K54" s="14">
        <f t="shared" si="48"/>
        <v>1</v>
      </c>
      <c r="L54" s="42">
        <f t="shared" si="27"/>
        <v>50</v>
      </c>
      <c r="M54" s="38">
        <f t="shared" si="49"/>
        <v>10</v>
      </c>
      <c r="N54" s="38">
        <f t="shared" si="50"/>
        <v>20</v>
      </c>
      <c r="O54" s="38">
        <f t="shared" si="51"/>
        <v>20</v>
      </c>
      <c r="P54" s="38">
        <f t="shared" si="52"/>
        <v>25</v>
      </c>
      <c r="Q54" s="38">
        <f t="shared" si="53"/>
        <v>5</v>
      </c>
      <c r="R54" s="38">
        <f t="shared" si="54"/>
        <v>15</v>
      </c>
      <c r="S54" s="38">
        <f t="shared" si="46"/>
        <v>30</v>
      </c>
      <c r="T54" s="38">
        <f t="shared" si="47"/>
        <v>45</v>
      </c>
    </row>
    <row r="55" spans="1:24" x14ac:dyDescent="0.25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I67" sqref="I67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">
      <c r="A2" s="3">
        <v>1</v>
      </c>
      <c r="B2" s="85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6"/>
      <c r="V2" s="46"/>
      <c r="W2" s="46"/>
      <c r="X2" s="46"/>
    </row>
    <row r="3" spans="1:24" ht="12.95" customHeight="1" x14ac:dyDescent="0.2">
      <c r="A3" s="3">
        <v>1</v>
      </c>
      <c r="B3" s="85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">
      <c r="A4" s="3">
        <v>1</v>
      </c>
      <c r="B4" s="85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">
      <c r="A5" s="3">
        <v>1</v>
      </c>
      <c r="B5" s="85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">
      <c r="A6" s="3">
        <v>1</v>
      </c>
      <c r="B6" s="85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">
      <c r="A7" s="3">
        <v>1</v>
      </c>
      <c r="B7" s="85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">
      <c r="A8" s="3">
        <v>1</v>
      </c>
      <c r="B8" s="85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">
      <c r="A9" s="3">
        <v>1</v>
      </c>
      <c r="B9" s="85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">
      <c r="A10" s="3">
        <v>1</v>
      </c>
      <c r="B10" s="85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85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85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85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85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85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85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85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85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85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">
        <v>3</v>
      </c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">
        <v>3</v>
      </c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">
        <v>4</v>
      </c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">
        <v>4</v>
      </c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">
        <v>4</v>
      </c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2" customWidth="1"/>
    <col min="2" max="2" width="9" style="62"/>
    <col min="3" max="3" width="13.85546875" style="62" customWidth="1"/>
    <col min="4" max="5" width="9" style="62"/>
    <col min="6" max="6" width="10.5703125" style="62" customWidth="1"/>
    <col min="7" max="8" width="9" style="62"/>
    <col min="9" max="9" width="10.28515625" style="62" customWidth="1"/>
    <col min="10" max="11" width="9" style="62"/>
    <col min="12" max="12" width="11" style="62" customWidth="1"/>
    <col min="13" max="13" width="9" style="62"/>
    <col min="14" max="14" width="14.7109375" style="62" customWidth="1"/>
    <col min="15" max="15" width="13.7109375" style="62" customWidth="1"/>
    <col min="16" max="16" width="9" style="62"/>
    <col min="17" max="17" width="9.140625" customWidth="1"/>
    <col min="18" max="16384" width="9" style="62"/>
  </cols>
  <sheetData>
    <row r="1" spans="1:16" s="62" customFormat="1" ht="12.75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2" customFormat="1" ht="12.75" x14ac:dyDescent="0.2">
      <c r="A2" s="98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5"/>
      <c r="O2" s="95"/>
    </row>
    <row r="3" spans="1:16" s="62" customFormat="1" ht="12.75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75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75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75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75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5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5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75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75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75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2" customFormat="1" ht="12.75" x14ac:dyDescent="0.2">
      <c r="A18" s="73"/>
      <c r="B18" s="74"/>
      <c r="C18" s="74"/>
      <c r="D18" s="74"/>
    </row>
    <row r="19" spans="1:13" s="62" customFormat="1" ht="12.75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2" customFormat="1" ht="12.75" x14ac:dyDescent="0.2">
      <c r="A20" s="97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75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75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5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75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75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75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Izračun_4.1</vt:lpstr>
      <vt:lpstr>Izračun_4.2</vt:lpstr>
      <vt:lpstr>OO dio</vt:lpstr>
      <vt:lpstr>Izračun_4.2!_Toc157500118</vt:lpstr>
      <vt:lpstr>Izračun_4.2!_Toc157500128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Izračun_4.2!_Toc182840649</vt:lpstr>
      <vt:lpstr>Izračun_4.2!_Toc182840650</vt:lpstr>
      <vt:lpstr>Izračun_4.2!_Toc182840651</vt:lpstr>
      <vt:lpstr>Izračun_4.2!_Toc182840652</vt:lpstr>
      <vt:lpstr>Izračun_4.2!_Toc182840653</vt:lpstr>
      <vt:lpstr>Izračun_4.2!_Toc182840654</vt:lpstr>
      <vt:lpstr>Izračun_4.2!_Toc182840655</vt:lpstr>
      <vt:lpstr>Izračun_4.2!_Toc182840656</vt:lpstr>
      <vt:lpstr>Izračun_4.2!_Toc182840659</vt:lpstr>
      <vt:lpstr>Izračun_4.2!_Toc182840660</vt:lpstr>
      <vt:lpstr>Izračun_4.2!_Toc182840661</vt:lpstr>
      <vt:lpstr>Izračun_4.2!_Toc182840662</vt:lpstr>
      <vt:lpstr>Izračun_4.2!_Toc182840663</vt:lpstr>
      <vt:lpstr>Izračun_4.2!_Toc182840664</vt:lpstr>
      <vt:lpstr>Izračun_4.2!_Toc182840665</vt:lpstr>
      <vt:lpstr>Izračun_4.2!_Toc182840666</vt:lpstr>
      <vt:lpstr>Izračun_4.2!_Toc182840671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2025-07-17T07:18:14Z</dcterms:modified>
</cp:coreProperties>
</file>