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damir_zvonar_asoo_hr/Documents/Radna površina/Tablice/"/>
    </mc:Choice>
  </mc:AlternateContent>
  <xr:revisionPtr revIDLastSave="524" documentId="8_{E728AF3A-4534-456C-8334-E6C3CC56DE80}" xr6:coauthVersionLast="47" xr6:coauthVersionMax="47" xr10:uidLastSave="{37BDE90F-E6B4-4B30-85DF-7F9D09CDABC5}"/>
  <bookViews>
    <workbookView xWindow="2310" yWindow="315" windowWidth="26205" windowHeight="15165" xr2:uid="{834BB0B5-0BBB-40C2-B716-E469237EEFE4}"/>
  </bookViews>
  <sheets>
    <sheet name="Tehničar za vozila" sheetId="5" r:id="rId1"/>
    <sheet name="OO di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5" l="1"/>
  <c r="C22" i="5"/>
  <c r="K33" i="5"/>
  <c r="K34" i="5"/>
  <c r="K35" i="5"/>
  <c r="K36" i="5"/>
  <c r="K32" i="5"/>
  <c r="R21" i="5"/>
  <c r="Q21" i="5"/>
  <c r="P21" i="5"/>
  <c r="O21" i="5"/>
  <c r="N21" i="5"/>
  <c r="M21" i="5"/>
  <c r="S21" i="5" s="1"/>
  <c r="L21" i="5"/>
  <c r="K21" i="5"/>
  <c r="J21" i="5"/>
  <c r="K54" i="5"/>
  <c r="J54" i="5"/>
  <c r="R53" i="5"/>
  <c r="Q53" i="5"/>
  <c r="K53" i="5"/>
  <c r="P53" i="5"/>
  <c r="J53" i="5"/>
  <c r="O53" i="5"/>
  <c r="N53" i="5"/>
  <c r="M53" i="5"/>
  <c r="L53" i="5"/>
  <c r="R52" i="5"/>
  <c r="Q52" i="5"/>
  <c r="K52" i="5"/>
  <c r="P52" i="5"/>
  <c r="J52" i="5"/>
  <c r="O52" i="5"/>
  <c r="N52" i="5"/>
  <c r="M52" i="5"/>
  <c r="L52" i="5"/>
  <c r="R51" i="5"/>
  <c r="Q51" i="5"/>
  <c r="K51" i="5"/>
  <c r="P51" i="5"/>
  <c r="J51" i="5"/>
  <c r="O51" i="5"/>
  <c r="N51" i="5"/>
  <c r="M51" i="5"/>
  <c r="L51" i="5"/>
  <c r="R50" i="5"/>
  <c r="Q50" i="5"/>
  <c r="K50" i="5"/>
  <c r="P50" i="5"/>
  <c r="J50" i="5"/>
  <c r="O50" i="5"/>
  <c r="N50" i="5"/>
  <c r="M50" i="5"/>
  <c r="S50" i="5" s="1"/>
  <c r="L50" i="5"/>
  <c r="R49" i="5"/>
  <c r="Q49" i="5"/>
  <c r="K49" i="5"/>
  <c r="P49" i="5"/>
  <c r="J49" i="5"/>
  <c r="O49" i="5"/>
  <c r="N49" i="5"/>
  <c r="M49" i="5"/>
  <c r="L49" i="5"/>
  <c r="R48" i="5"/>
  <c r="Q48" i="5"/>
  <c r="K48" i="5"/>
  <c r="P48" i="5"/>
  <c r="J48" i="5"/>
  <c r="O48" i="5"/>
  <c r="N48" i="5"/>
  <c r="M48" i="5"/>
  <c r="L48" i="5"/>
  <c r="R47" i="5"/>
  <c r="Q47" i="5"/>
  <c r="K47" i="5"/>
  <c r="P47" i="5"/>
  <c r="J47" i="5"/>
  <c r="O47" i="5"/>
  <c r="N47" i="5"/>
  <c r="M47" i="5"/>
  <c r="L47" i="5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T21" i="5" l="1"/>
  <c r="T53" i="5"/>
  <c r="S53" i="5"/>
  <c r="S47" i="5"/>
  <c r="S51" i="5"/>
  <c r="T47" i="5"/>
  <c r="S52" i="5"/>
  <c r="T52" i="5"/>
  <c r="T49" i="5"/>
  <c r="T50" i="5"/>
  <c r="T48" i="5"/>
  <c r="T51" i="5"/>
  <c r="S49" i="5"/>
  <c r="S48" i="5"/>
  <c r="K26" i="6"/>
  <c r="O3" i="6"/>
  <c r="O11" i="6" s="1"/>
  <c r="L21" i="6"/>
  <c r="L26" i="6" s="1"/>
  <c r="M33" i="5"/>
  <c r="N33" i="5"/>
  <c r="O33" i="5"/>
  <c r="P33" i="5"/>
  <c r="Q33" i="5"/>
  <c r="R33" i="5"/>
  <c r="M34" i="5"/>
  <c r="N34" i="5"/>
  <c r="O34" i="5"/>
  <c r="P34" i="5"/>
  <c r="Q34" i="5"/>
  <c r="R34" i="5"/>
  <c r="M35" i="5"/>
  <c r="N35" i="5"/>
  <c r="O35" i="5"/>
  <c r="P35" i="5"/>
  <c r="Q35" i="5"/>
  <c r="R35" i="5"/>
  <c r="M36" i="5"/>
  <c r="N36" i="5"/>
  <c r="O36" i="5"/>
  <c r="P36" i="5"/>
  <c r="Q36" i="5"/>
  <c r="R36" i="5"/>
  <c r="L33" i="5"/>
  <c r="L34" i="5"/>
  <c r="L35" i="5"/>
  <c r="L36" i="5"/>
  <c r="J33" i="5"/>
  <c r="J34" i="5"/>
  <c r="J35" i="5"/>
  <c r="J36" i="5"/>
  <c r="R32" i="5"/>
  <c r="Q32" i="5"/>
  <c r="P32" i="5"/>
  <c r="O32" i="5"/>
  <c r="N32" i="5"/>
  <c r="M32" i="5"/>
  <c r="L32" i="5"/>
  <c r="J32" i="5"/>
  <c r="C37" i="5"/>
  <c r="R54" i="5"/>
  <c r="Q54" i="5"/>
  <c r="P54" i="5"/>
  <c r="O54" i="5"/>
  <c r="N54" i="5"/>
  <c r="M54" i="5"/>
  <c r="L54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M43" i="5"/>
  <c r="L43" i="5"/>
  <c r="K43" i="5"/>
  <c r="J43" i="5"/>
  <c r="R42" i="5"/>
  <c r="Q42" i="5"/>
  <c r="P42" i="5"/>
  <c r="O42" i="5"/>
  <c r="N42" i="5"/>
  <c r="M42" i="5"/>
  <c r="L42" i="5"/>
  <c r="K42" i="5"/>
  <c r="J42" i="5"/>
  <c r="R41" i="5"/>
  <c r="Q41" i="5"/>
  <c r="P41" i="5"/>
  <c r="O41" i="5"/>
  <c r="N41" i="5"/>
  <c r="M41" i="5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L39" i="5"/>
  <c r="K39" i="5"/>
  <c r="J39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M29" i="5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R17" i="5"/>
  <c r="Q17" i="5"/>
  <c r="P17" i="5"/>
  <c r="O17" i="5"/>
  <c r="N17" i="5"/>
  <c r="M17" i="5"/>
  <c r="L17" i="5"/>
  <c r="K17" i="5"/>
  <c r="J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C10" i="5"/>
  <c r="R9" i="5"/>
  <c r="Q9" i="5"/>
  <c r="P9" i="5"/>
  <c r="O9" i="5"/>
  <c r="N9" i="5"/>
  <c r="M9" i="5"/>
  <c r="L9" i="5"/>
  <c r="K9" i="5"/>
  <c r="J9" i="5"/>
  <c r="R8" i="5"/>
  <c r="Q8" i="5"/>
  <c r="P8" i="5"/>
  <c r="O8" i="5"/>
  <c r="N8" i="5"/>
  <c r="M8" i="5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T14" i="5" l="1"/>
  <c r="S30" i="5"/>
  <c r="S45" i="5"/>
  <c r="S23" i="5"/>
  <c r="S40" i="5"/>
  <c r="T41" i="5"/>
  <c r="T44" i="5"/>
  <c r="P37" i="5"/>
  <c r="S43" i="5"/>
  <c r="T43" i="5"/>
  <c r="S27" i="5"/>
  <c r="T36" i="5"/>
  <c r="S32" i="5"/>
  <c r="S36" i="5"/>
  <c r="T33" i="5"/>
  <c r="S33" i="5"/>
  <c r="S34" i="5"/>
  <c r="T34" i="5"/>
  <c r="J37" i="5"/>
  <c r="K37" i="5"/>
  <c r="S46" i="5"/>
  <c r="T32" i="5"/>
  <c r="T29" i="5"/>
  <c r="S42" i="5"/>
  <c r="T46" i="5"/>
  <c r="O37" i="5"/>
  <c r="Q37" i="5"/>
  <c r="R37" i="5"/>
  <c r="S29" i="5"/>
  <c r="S20" i="5"/>
  <c r="T35" i="5"/>
  <c r="M37" i="5"/>
  <c r="S35" i="5"/>
  <c r="N37" i="5"/>
  <c r="T8" i="5"/>
  <c r="T7" i="5"/>
  <c r="S7" i="5"/>
  <c r="S5" i="5"/>
  <c r="S6" i="5"/>
  <c r="T30" i="5"/>
  <c r="T54" i="5"/>
  <c r="T16" i="5"/>
  <c r="S8" i="5"/>
  <c r="T6" i="5"/>
  <c r="S41" i="5"/>
  <c r="T28" i="5"/>
  <c r="T20" i="5"/>
  <c r="T4" i="5"/>
  <c r="S18" i="5"/>
  <c r="S19" i="5"/>
  <c r="S26" i="5"/>
  <c r="T19" i="5"/>
  <c r="S2" i="5"/>
  <c r="T18" i="5"/>
  <c r="T40" i="5"/>
  <c r="S16" i="5"/>
  <c r="S24" i="5"/>
  <c r="S17" i="5"/>
  <c r="T17" i="5"/>
  <c r="Q31" i="5"/>
  <c r="R10" i="5"/>
  <c r="S15" i="5"/>
  <c r="T5" i="5"/>
  <c r="T11" i="5"/>
  <c r="S39" i="5"/>
  <c r="R31" i="5"/>
  <c r="S13" i="5"/>
  <c r="S11" i="5"/>
  <c r="T39" i="5"/>
  <c r="N10" i="5"/>
  <c r="O10" i="5"/>
  <c r="S28" i="5"/>
  <c r="S44" i="5"/>
  <c r="N22" i="5"/>
  <c r="S4" i="5"/>
  <c r="S9" i="5"/>
  <c r="T9" i="5"/>
  <c r="J22" i="5"/>
  <c r="S54" i="5"/>
  <c r="J10" i="5"/>
  <c r="K22" i="5"/>
  <c r="T27" i="5"/>
  <c r="M10" i="5"/>
  <c r="K31" i="5"/>
  <c r="R22" i="5"/>
  <c r="N31" i="5"/>
  <c r="M22" i="5"/>
  <c r="T26" i="5"/>
  <c r="T23" i="5"/>
  <c r="P22" i="5"/>
  <c r="Q22" i="5"/>
  <c r="P10" i="5"/>
  <c r="Q10" i="5"/>
  <c r="K10" i="5"/>
  <c r="T25" i="5"/>
  <c r="T45" i="5"/>
  <c r="T13" i="5"/>
  <c r="J31" i="5"/>
  <c r="T42" i="5"/>
  <c r="O22" i="5"/>
  <c r="T15" i="5"/>
  <c r="P31" i="5"/>
  <c r="O31" i="5"/>
  <c r="T24" i="5"/>
  <c r="S12" i="5"/>
  <c r="S25" i="5"/>
  <c r="T12" i="5"/>
  <c r="S3" i="5"/>
  <c r="S14" i="5"/>
  <c r="T3" i="5"/>
  <c r="M31" i="5"/>
  <c r="T2" i="5"/>
  <c r="S37" i="5" l="1"/>
  <c r="V37" i="5" s="1"/>
  <c r="T37" i="5"/>
  <c r="W37" i="5" s="1"/>
  <c r="S31" i="5"/>
  <c r="V31" i="5" s="1"/>
  <c r="T10" i="5"/>
  <c r="W10" i="5" s="1"/>
  <c r="S10" i="5"/>
  <c r="V10" i="5" s="1"/>
  <c r="T22" i="5"/>
  <c r="W22" i="5" s="1"/>
  <c r="S22" i="5"/>
  <c r="V22" i="5" s="1"/>
  <c r="T31" i="5"/>
  <c r="W31" i="5" s="1"/>
</calcChain>
</file>

<file path=xl/sharedStrings.xml><?xml version="1.0" encoding="utf-8"?>
<sst xmlns="http://schemas.openxmlformats.org/spreadsheetml/2006/main" count="128" uniqueCount="97">
  <si>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</si>
  <si>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</si>
  <si>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</si>
  <si>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</si>
  <si>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</si>
  <si>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</si>
  <si>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</si>
  <si>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</si>
  <si>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</si>
  <si>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</si>
  <si>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</si>
  <si>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</si>
  <si>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</si>
  <si>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</si>
  <si>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</si>
  <si>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</si>
  <si>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</si>
  <si>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</si>
  <si>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</si>
  <si>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</si>
  <si>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</si>
  <si>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</si>
  <si>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</si>
  <si>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</si>
  <si>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</si>
  <si>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</si>
  <si>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</si>
  <si>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</si>
  <si>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</si>
  <si>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</si>
  <si>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</si>
  <si>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</si>
  <si>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</si>
  <si>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</si>
  <si>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</si>
  <si>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</si>
  <si>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</si>
  <si>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</si>
  <si>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</si>
  <si>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</si>
  <si>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</si>
  <si>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</si>
  <si>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</si>
  <si>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OSNOVE STROJARSTVA</t>
  </si>
  <si>
    <t>CRTANJE POMOĆU RAČUNALA</t>
  </si>
  <si>
    <t>TEHNIČKA MEHANIKA</t>
  </si>
  <si>
    <t>PRECIZNA MJERENJA</t>
  </si>
  <si>
    <t>PLANIRANJE I PRIPREMA RADA</t>
  </si>
  <si>
    <t>RUČNE OBRADE I OBRADE DEFORMIRANJEM</t>
  </si>
  <si>
    <t>POSLOVNO KOMUNICIRANJE</t>
  </si>
  <si>
    <t>ČVRSTOĆA</t>
  </si>
  <si>
    <t>TOPLINSKA OBRADA I ADITIVNE TEHNOLOGIJE</t>
  </si>
  <si>
    <t>ISPITIVANJE TEHNIČKIH MATERIJALA I KOROZIJA</t>
  </si>
  <si>
    <t>STROJNE OBRADE ODVAJANJEM ČESTICA</t>
  </si>
  <si>
    <t>KAROSERIJA VOZILA</t>
  </si>
  <si>
    <t>VULKANIZERSKI POSLOVI</t>
  </si>
  <si>
    <t>KOMUNIKACIJSKE VJEŠTINE I VOĐENJE TIMA</t>
  </si>
  <si>
    <t>TERMODINAMIKA</t>
  </si>
  <si>
    <t>ČOVJEK I ZDRAVLJE</t>
  </si>
  <si>
    <t>OSNOVE ELEKTRIČNIH I ELEKTRONIČKIH SUSTAVA</t>
  </si>
  <si>
    <t>ZAKONSKI PROPISI ZA MOTORNA VOZILA</t>
  </si>
  <si>
    <t>OPSKRBA ENERGIJOM</t>
  </si>
  <si>
    <t>MOTORI SUI</t>
  </si>
  <si>
    <t>PRIJENOS SNAGE</t>
  </si>
  <si>
    <t>ODRŽAVANJE VOZILA I KONTROLA KVALITETE</t>
  </si>
  <si>
    <t>ALTERNATIVNI POGONI</t>
  </si>
  <si>
    <t>PROJEKTNI ZADATAK</t>
  </si>
  <si>
    <t>AUTOMATIZACIJA</t>
  </si>
  <si>
    <t>UPRAVLJANJE, REGULACIJA I SENZORI NA MOTORNIM VOZILIMA</t>
  </si>
  <si>
    <t>MOTORKOTAČI I GOSPODARSKA VOZILA</t>
  </si>
  <si>
    <t>RADOVI NA SUSTAVIMA VOZILA</t>
  </si>
  <si>
    <t>HIBRIDNA I ELEKTRIČNA VOZILA</t>
  </si>
  <si>
    <t>MEHANIKA FLUIDA</t>
  </si>
  <si>
    <t>MJERLJIVA SVOJSTVA ZVUKA I SVJETLOSTI</t>
  </si>
  <si>
    <t>OSNOVE ELEKTROKEMIJE</t>
  </si>
  <si>
    <t>OSNOVE HARMONIJSKIH TITRAJA I VALOVA</t>
  </si>
  <si>
    <t>OBNOVLJIVI IZVORI ENERGIJE</t>
  </si>
  <si>
    <t>DIZAJNIRANJE POMOĆU RAČUNALA</t>
  </si>
  <si>
    <t>OSNOVE OPTIKE</t>
  </si>
  <si>
    <t>OSNOVE ELEKTROMAGNETIZMA</t>
  </si>
  <si>
    <t>UVOD U MODERNU FIZIKU</t>
  </si>
  <si>
    <t>OIE-PRIZVODNJA ELEKTRIČNE ENERGIJE</t>
  </si>
  <si>
    <t>CAD/CAM TEHNOLOGIJE</t>
  </si>
  <si>
    <t>VODIK I GORIVNI ČLANCI</t>
  </si>
  <si>
    <t>KONTROLA I POPRAVAK UMREŽENIH SUSTAVA</t>
  </si>
  <si>
    <t>KOČNICE NA VOZILIMA</t>
  </si>
  <si>
    <t>DIJAGNOSTIKA I POPRAVAK KVAROVA</t>
  </si>
  <si>
    <t>TEHNIČKI PREGLED VOZILA</t>
  </si>
  <si>
    <t>EKOLOGIJA I ODRŽIVI RAZVOJ</t>
  </si>
  <si>
    <t xml:space="preserve">Izbornost: </t>
  </si>
  <si>
    <t xml:space="preserve">2.razred </t>
  </si>
  <si>
    <t xml:space="preserve">3.razred </t>
  </si>
  <si>
    <t>4 CSVET</t>
  </si>
  <si>
    <t xml:space="preserve">4. razred </t>
  </si>
  <si>
    <t>RAD S OSNOVNIM STROJARSKIM ELEMENTIMA I PODSUSTAVIMA</t>
  </si>
  <si>
    <t>5 CSVET</t>
  </si>
  <si>
    <t>PNEUMATIKA I HIDRAULIKA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</si>
</sst>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65"/>
  <sheetViews>
    <sheetView tabSelected="1" topLeftCell="A22" zoomScaleNormal="100" workbookViewId="0">
      <selection activeCell="B21" sqref="B21"/>
    </sheetView>
  </sheetViews>
  <sheetFormatPr defaultColWidth="9.28515625" defaultRowHeight="12.75" x14ac:dyDescent="0.25"/>
  <cols>
    <col min="1" max="1" width="11.7109375" style="8" customWidth="1"/>
    <col min="2" max="2" width="33.7109375" style="23" customWidth="1"/>
    <col min="3" max="3" width="6.42578125" style="8" customWidth="1"/>
    <col min="4" max="9" width="5.7109375" style="8" customWidth="1"/>
    <col min="10" max="10" width="7.140625" style="8" customWidth="1"/>
    <col min="11" max="11" width="7.28515625" style="8" customWidth="1"/>
    <col min="12" max="12" width="8.85546875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89" t="s">
        <v>22</v>
      </c>
      <c r="E1" s="89"/>
      <c r="F1" s="90" t="s">
        <v>23</v>
      </c>
      <c r="G1" s="91"/>
      <c r="H1" s="89" t="s">
        <v>24</v>
      </c>
      <c r="I1" s="92"/>
      <c r="J1" s="17" t="s">
        <v>34</v>
      </c>
      <c r="K1" s="17" t="s">
        <v>35</v>
      </c>
      <c r="L1" s="3" t="s">
        <v>1</v>
      </c>
      <c r="M1" s="84" t="s">
        <v>25</v>
      </c>
      <c r="N1" s="84"/>
      <c r="O1" s="84" t="s">
        <v>26</v>
      </c>
      <c r="P1" s="85"/>
      <c r="Q1" s="84" t="s">
        <v>27</v>
      </c>
      <c r="R1" s="85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5" customHeight="1" x14ac:dyDescent="0.25">
      <c r="A2" s="3">
        <v>1</v>
      </c>
      <c r="B2" s="51" t="s">
        <v>43</v>
      </c>
      <c r="C2" s="52">
        <v>10</v>
      </c>
      <c r="D2" s="53">
        <v>40</v>
      </c>
      <c r="E2" s="53">
        <v>50</v>
      </c>
      <c r="F2" s="54">
        <v>30</v>
      </c>
      <c r="G2" s="54">
        <v>40</v>
      </c>
      <c r="H2" s="53">
        <v>10</v>
      </c>
      <c r="I2" s="53">
        <v>30</v>
      </c>
      <c r="J2" s="55">
        <f>C2*F2/100</f>
        <v>3</v>
      </c>
      <c r="K2" s="55">
        <f>C2*G2/100</f>
        <v>4</v>
      </c>
      <c r="L2" s="56">
        <f>C2*25</f>
        <v>250</v>
      </c>
      <c r="M2" s="57">
        <f>C2*25*D2/100</f>
        <v>100</v>
      </c>
      <c r="N2" s="57">
        <f>C2*25*E2/100</f>
        <v>125</v>
      </c>
      <c r="O2" s="57">
        <f>C2*25*F2/100</f>
        <v>75</v>
      </c>
      <c r="P2" s="57">
        <f>C2*25*G2/100</f>
        <v>100</v>
      </c>
      <c r="Q2" s="57">
        <f>C2*25*H2/100</f>
        <v>25</v>
      </c>
      <c r="R2" s="57">
        <f>C2*25*I2/100</f>
        <v>75</v>
      </c>
      <c r="S2" s="57">
        <f>M2+O2</f>
        <v>175</v>
      </c>
      <c r="T2" s="57">
        <f>N2+P2</f>
        <v>225</v>
      </c>
      <c r="U2" s="43"/>
      <c r="V2" s="43"/>
      <c r="W2" s="43"/>
      <c r="X2" s="43"/>
    </row>
    <row r="3" spans="1:24" ht="12.95" customHeight="1" x14ac:dyDescent="0.25">
      <c r="A3" s="3">
        <v>1</v>
      </c>
      <c r="B3" s="18" t="s">
        <v>44</v>
      </c>
      <c r="C3" s="4">
        <v>5</v>
      </c>
      <c r="D3" s="6">
        <v>30</v>
      </c>
      <c r="E3" s="6">
        <v>40</v>
      </c>
      <c r="F3" s="5">
        <v>30</v>
      </c>
      <c r="G3" s="5">
        <v>50</v>
      </c>
      <c r="H3" s="6">
        <v>20</v>
      </c>
      <c r="I3" s="6">
        <v>30</v>
      </c>
      <c r="J3" s="14">
        <f t="shared" ref="J3:J9" si="0">C3*F3/100</f>
        <v>1.5</v>
      </c>
      <c r="K3" s="14">
        <f t="shared" ref="K3:K9" si="1">C3*G3/100</f>
        <v>2.5</v>
      </c>
      <c r="L3" s="39">
        <f t="shared" ref="L3:L9" si="2">C3*25</f>
        <v>125</v>
      </c>
      <c r="M3" s="36">
        <f t="shared" ref="M3:M9" si="3">C3*25*D3/100</f>
        <v>37.5</v>
      </c>
      <c r="N3" s="36">
        <f t="shared" ref="N3:N30" si="4">C3*25*E3/100</f>
        <v>50</v>
      </c>
      <c r="O3" s="36">
        <f t="shared" ref="O3:O30" si="5">C3*25*F3/100</f>
        <v>37.5</v>
      </c>
      <c r="P3" s="36">
        <f t="shared" ref="P3:P30" si="6">C3*25*G3/100</f>
        <v>62.5</v>
      </c>
      <c r="Q3" s="36">
        <f t="shared" ref="Q3:Q21" si="7">C3*25*H3/100</f>
        <v>25</v>
      </c>
      <c r="R3" s="36">
        <f t="shared" ref="R3:R30" si="8">C3*25*I3/100</f>
        <v>37.5</v>
      </c>
      <c r="S3" s="36">
        <f t="shared" ref="S3:T11" si="9">M3+O3</f>
        <v>75</v>
      </c>
      <c r="T3" s="36">
        <f t="shared" si="9"/>
        <v>112.5</v>
      </c>
      <c r="U3" s="43"/>
      <c r="V3" s="43"/>
      <c r="W3" s="43"/>
      <c r="X3" s="43"/>
    </row>
    <row r="4" spans="1:24" ht="12.95" customHeight="1" x14ac:dyDescent="0.25">
      <c r="A4" s="3">
        <v>1</v>
      </c>
      <c r="B4" s="18" t="s">
        <v>45</v>
      </c>
      <c r="C4" s="4">
        <v>4</v>
      </c>
      <c r="D4" s="6">
        <v>30</v>
      </c>
      <c r="E4" s="6">
        <v>40</v>
      </c>
      <c r="F4" s="5">
        <v>40</v>
      </c>
      <c r="G4" s="5">
        <v>50</v>
      </c>
      <c r="H4" s="6">
        <v>20</v>
      </c>
      <c r="I4" s="6">
        <v>30</v>
      </c>
      <c r="J4" s="14">
        <f t="shared" si="0"/>
        <v>1.6</v>
      </c>
      <c r="K4" s="14">
        <f t="shared" si="1"/>
        <v>2</v>
      </c>
      <c r="L4" s="39">
        <f t="shared" si="2"/>
        <v>100</v>
      </c>
      <c r="M4" s="36">
        <f t="shared" si="3"/>
        <v>30</v>
      </c>
      <c r="N4" s="36">
        <f t="shared" si="4"/>
        <v>40</v>
      </c>
      <c r="O4" s="36">
        <f t="shared" si="5"/>
        <v>40</v>
      </c>
      <c r="P4" s="36">
        <f t="shared" si="6"/>
        <v>50</v>
      </c>
      <c r="Q4" s="36">
        <f t="shared" si="7"/>
        <v>20</v>
      </c>
      <c r="R4" s="36">
        <f t="shared" si="8"/>
        <v>30</v>
      </c>
      <c r="S4" s="36">
        <f t="shared" si="9"/>
        <v>70</v>
      </c>
      <c r="T4" s="36">
        <f t="shared" si="9"/>
        <v>90</v>
      </c>
      <c r="U4" s="43"/>
      <c r="V4" s="43"/>
      <c r="W4" s="43"/>
      <c r="X4" s="43"/>
    </row>
    <row r="5" spans="1:24" ht="12.95" customHeight="1" x14ac:dyDescent="0.25">
      <c r="A5" s="3">
        <v>1</v>
      </c>
      <c r="B5" s="18" t="s">
        <v>46</v>
      </c>
      <c r="C5" s="4">
        <v>3</v>
      </c>
      <c r="D5" s="6">
        <v>20</v>
      </c>
      <c r="E5" s="6">
        <v>30</v>
      </c>
      <c r="F5" s="5">
        <v>50</v>
      </c>
      <c r="G5" s="5">
        <v>70</v>
      </c>
      <c r="H5" s="6">
        <v>10</v>
      </c>
      <c r="I5" s="6">
        <v>20</v>
      </c>
      <c r="J5" s="14">
        <f t="shared" si="0"/>
        <v>1.5</v>
      </c>
      <c r="K5" s="14">
        <f t="shared" si="1"/>
        <v>2.1</v>
      </c>
      <c r="L5" s="39">
        <f t="shared" si="2"/>
        <v>75</v>
      </c>
      <c r="M5" s="36">
        <f t="shared" si="3"/>
        <v>15</v>
      </c>
      <c r="N5" s="36">
        <f t="shared" si="4"/>
        <v>22.5</v>
      </c>
      <c r="O5" s="36">
        <f t="shared" si="5"/>
        <v>37.5</v>
      </c>
      <c r="P5" s="36">
        <f t="shared" si="6"/>
        <v>52.5</v>
      </c>
      <c r="Q5" s="36">
        <f t="shared" si="7"/>
        <v>7.5</v>
      </c>
      <c r="R5" s="36">
        <f t="shared" si="8"/>
        <v>15</v>
      </c>
      <c r="S5" s="36">
        <f t="shared" si="9"/>
        <v>52.5</v>
      </c>
      <c r="T5" s="36">
        <f t="shared" si="9"/>
        <v>75</v>
      </c>
      <c r="U5" s="43"/>
      <c r="V5" s="43"/>
      <c r="W5" s="43"/>
      <c r="X5" s="43"/>
    </row>
    <row r="6" spans="1:24" x14ac:dyDescent="0.25">
      <c r="A6" s="3">
        <v>1</v>
      </c>
      <c r="B6" s="18" t="s">
        <v>47</v>
      </c>
      <c r="C6" s="4">
        <v>2</v>
      </c>
      <c r="D6" s="6">
        <v>20</v>
      </c>
      <c r="E6" s="6">
        <v>30</v>
      </c>
      <c r="F6" s="5">
        <v>50</v>
      </c>
      <c r="G6" s="5">
        <v>70</v>
      </c>
      <c r="H6" s="6">
        <v>10</v>
      </c>
      <c r="I6" s="6">
        <v>20</v>
      </c>
      <c r="J6" s="14">
        <f t="shared" si="0"/>
        <v>1</v>
      </c>
      <c r="K6" s="14">
        <f t="shared" si="1"/>
        <v>1.4</v>
      </c>
      <c r="L6" s="39">
        <f t="shared" si="2"/>
        <v>50</v>
      </c>
      <c r="M6" s="36">
        <f t="shared" si="3"/>
        <v>10</v>
      </c>
      <c r="N6" s="36">
        <f t="shared" si="4"/>
        <v>15</v>
      </c>
      <c r="O6" s="36">
        <f t="shared" si="5"/>
        <v>25</v>
      </c>
      <c r="P6" s="36">
        <f t="shared" si="6"/>
        <v>35</v>
      </c>
      <c r="Q6" s="36">
        <f t="shared" si="7"/>
        <v>5</v>
      </c>
      <c r="R6" s="36">
        <f t="shared" si="8"/>
        <v>10</v>
      </c>
      <c r="S6" s="36">
        <f t="shared" si="9"/>
        <v>35</v>
      </c>
      <c r="T6" s="36">
        <f t="shared" si="9"/>
        <v>50</v>
      </c>
      <c r="U6" s="43"/>
      <c r="V6" s="43"/>
      <c r="W6" s="43"/>
      <c r="X6" s="43"/>
    </row>
    <row r="7" spans="1:24" ht="25.5" x14ac:dyDescent="0.25">
      <c r="A7" s="3">
        <v>1</v>
      </c>
      <c r="B7" s="18" t="s">
        <v>48</v>
      </c>
      <c r="C7" s="4">
        <v>5</v>
      </c>
      <c r="D7" s="6">
        <v>20</v>
      </c>
      <c r="E7" s="6">
        <v>30</v>
      </c>
      <c r="F7" s="5">
        <v>50</v>
      </c>
      <c r="G7" s="5">
        <v>70</v>
      </c>
      <c r="H7" s="6">
        <v>10</v>
      </c>
      <c r="I7" s="6">
        <v>20</v>
      </c>
      <c r="J7" s="14">
        <f t="shared" si="0"/>
        <v>2.5</v>
      </c>
      <c r="K7" s="14">
        <f t="shared" si="1"/>
        <v>3.5</v>
      </c>
      <c r="L7" s="39">
        <f t="shared" si="2"/>
        <v>125</v>
      </c>
      <c r="M7" s="36">
        <f t="shared" si="3"/>
        <v>25</v>
      </c>
      <c r="N7" s="36">
        <f t="shared" si="4"/>
        <v>37.5</v>
      </c>
      <c r="O7" s="36">
        <f t="shared" si="5"/>
        <v>62.5</v>
      </c>
      <c r="P7" s="36">
        <f t="shared" si="6"/>
        <v>87.5</v>
      </c>
      <c r="Q7" s="36">
        <f t="shared" si="7"/>
        <v>12.5</v>
      </c>
      <c r="R7" s="36">
        <f t="shared" si="8"/>
        <v>25</v>
      </c>
      <c r="S7" s="36">
        <f t="shared" si="9"/>
        <v>87.5</v>
      </c>
      <c r="T7" s="36">
        <f t="shared" si="9"/>
        <v>125</v>
      </c>
      <c r="U7" s="43"/>
      <c r="V7" s="43"/>
      <c r="W7" s="43"/>
      <c r="X7" s="43"/>
    </row>
    <row r="8" spans="1:24" x14ac:dyDescent="0.25">
      <c r="A8" s="3">
        <v>1</v>
      </c>
      <c r="B8" s="18" t="s">
        <v>49</v>
      </c>
      <c r="C8" s="4">
        <v>4</v>
      </c>
      <c r="D8" s="6">
        <v>20</v>
      </c>
      <c r="E8" s="6">
        <v>30</v>
      </c>
      <c r="F8" s="5">
        <v>40</v>
      </c>
      <c r="G8" s="5">
        <v>50</v>
      </c>
      <c r="H8" s="6">
        <v>20</v>
      </c>
      <c r="I8" s="6">
        <v>40</v>
      </c>
      <c r="J8" s="14">
        <f t="shared" si="0"/>
        <v>1.6</v>
      </c>
      <c r="K8" s="14">
        <f t="shared" si="1"/>
        <v>2</v>
      </c>
      <c r="L8" s="39">
        <f t="shared" si="2"/>
        <v>100</v>
      </c>
      <c r="M8" s="36">
        <f t="shared" si="3"/>
        <v>20</v>
      </c>
      <c r="N8" s="36">
        <f t="shared" si="4"/>
        <v>30</v>
      </c>
      <c r="O8" s="36">
        <f t="shared" si="5"/>
        <v>40</v>
      </c>
      <c r="P8" s="36">
        <f t="shared" si="6"/>
        <v>50</v>
      </c>
      <c r="Q8" s="36">
        <f t="shared" si="7"/>
        <v>20</v>
      </c>
      <c r="R8" s="36">
        <f t="shared" si="8"/>
        <v>40</v>
      </c>
      <c r="S8" s="36">
        <f t="shared" si="9"/>
        <v>60</v>
      </c>
      <c r="T8" s="36">
        <f t="shared" si="9"/>
        <v>80</v>
      </c>
      <c r="U8" s="43"/>
      <c r="V8" s="43"/>
      <c r="W8" s="43"/>
      <c r="X8" s="43"/>
    </row>
    <row r="9" spans="1:24" x14ac:dyDescent="0.25">
      <c r="A9" s="3">
        <v>1</v>
      </c>
      <c r="B9" s="18" t="s">
        <v>88</v>
      </c>
      <c r="C9" s="4">
        <v>4</v>
      </c>
      <c r="D9" s="6">
        <v>40</v>
      </c>
      <c r="E9" s="6">
        <v>50</v>
      </c>
      <c r="F9" s="5">
        <v>10</v>
      </c>
      <c r="G9" s="5">
        <v>20</v>
      </c>
      <c r="H9" s="6">
        <v>30</v>
      </c>
      <c r="I9" s="6">
        <v>50</v>
      </c>
      <c r="J9" s="14">
        <f t="shared" si="0"/>
        <v>0.4</v>
      </c>
      <c r="K9" s="14">
        <f t="shared" si="1"/>
        <v>0.8</v>
      </c>
      <c r="L9" s="39">
        <f t="shared" si="2"/>
        <v>100</v>
      </c>
      <c r="M9" s="36">
        <f t="shared" si="3"/>
        <v>40</v>
      </c>
      <c r="N9" s="36">
        <f t="shared" si="4"/>
        <v>50</v>
      </c>
      <c r="O9" s="36">
        <f t="shared" si="5"/>
        <v>10</v>
      </c>
      <c r="P9" s="36">
        <f t="shared" si="6"/>
        <v>20</v>
      </c>
      <c r="Q9" s="36">
        <f t="shared" si="7"/>
        <v>30</v>
      </c>
      <c r="R9" s="36">
        <f t="shared" si="8"/>
        <v>50</v>
      </c>
      <c r="S9" s="36">
        <f t="shared" si="9"/>
        <v>50</v>
      </c>
      <c r="T9" s="36">
        <f t="shared" si="9"/>
        <v>70</v>
      </c>
      <c r="U9" s="43"/>
      <c r="V9" s="43"/>
      <c r="W9" s="43"/>
      <c r="X9" s="43"/>
    </row>
    <row r="10" spans="1:24" s="30" customFormat="1" x14ac:dyDescent="0.25">
      <c r="A10" s="25" t="s">
        <v>33</v>
      </c>
      <c r="B10" s="26"/>
      <c r="C10" s="33">
        <f>SUM(C2:C9)</f>
        <v>37</v>
      </c>
      <c r="D10" s="27"/>
      <c r="E10" s="27"/>
      <c r="F10" s="27"/>
      <c r="G10" s="27"/>
      <c r="H10" s="27"/>
      <c r="I10" s="27"/>
      <c r="J10" s="33">
        <f>SUM(J2:J9)</f>
        <v>13.1</v>
      </c>
      <c r="K10" s="33">
        <f>SUM(K2:K9)</f>
        <v>18.3</v>
      </c>
      <c r="L10" s="40"/>
      <c r="M10" s="33">
        <f t="shared" ref="M10:T10" si="10">SUM(M2:M9)</f>
        <v>277.5</v>
      </c>
      <c r="N10" s="33">
        <f t="shared" si="10"/>
        <v>370</v>
      </c>
      <c r="O10" s="33">
        <f t="shared" si="10"/>
        <v>327.5</v>
      </c>
      <c r="P10" s="33">
        <f t="shared" si="10"/>
        <v>457.5</v>
      </c>
      <c r="Q10" s="33">
        <f t="shared" si="10"/>
        <v>145</v>
      </c>
      <c r="R10" s="33">
        <f t="shared" si="10"/>
        <v>282.5</v>
      </c>
      <c r="S10" s="38">
        <f t="shared" si="10"/>
        <v>605</v>
      </c>
      <c r="T10" s="38">
        <f t="shared" si="10"/>
        <v>827.5</v>
      </c>
      <c r="U10" s="44">
        <v>490</v>
      </c>
      <c r="V10" s="42">
        <f>U10+S10</f>
        <v>1095</v>
      </c>
      <c r="W10" s="42">
        <f>T10+U10</f>
        <v>1317.5</v>
      </c>
      <c r="X10" s="42">
        <v>1225</v>
      </c>
    </row>
    <row r="11" spans="1:24" x14ac:dyDescent="0.2">
      <c r="A11" s="1">
        <v>2</v>
      </c>
      <c r="B11" s="19" t="s">
        <v>50</v>
      </c>
      <c r="C11" s="36">
        <v>4</v>
      </c>
      <c r="D11" s="6">
        <v>30</v>
      </c>
      <c r="E11" s="6">
        <v>50</v>
      </c>
      <c r="F11" s="5">
        <v>40</v>
      </c>
      <c r="G11" s="5">
        <v>50</v>
      </c>
      <c r="H11" s="6">
        <v>10</v>
      </c>
      <c r="I11" s="6">
        <v>20</v>
      </c>
      <c r="J11" s="14">
        <f>(C11*F11)/100</f>
        <v>1.6</v>
      </c>
      <c r="K11" s="14">
        <f>C11*G11/100</f>
        <v>2</v>
      </c>
      <c r="L11" s="39">
        <f t="shared" ref="L11:L53" si="11">C11*25</f>
        <v>100</v>
      </c>
      <c r="M11" s="36">
        <f t="shared" ref="M11:M21" si="12">C11*25*D11/100</f>
        <v>30</v>
      </c>
      <c r="N11" s="36">
        <f t="shared" si="4"/>
        <v>50</v>
      </c>
      <c r="O11" s="36">
        <f t="shared" si="5"/>
        <v>40</v>
      </c>
      <c r="P11" s="36">
        <f t="shared" si="6"/>
        <v>50</v>
      </c>
      <c r="Q11" s="36">
        <f t="shared" si="7"/>
        <v>10</v>
      </c>
      <c r="R11" s="36">
        <f t="shared" si="8"/>
        <v>20</v>
      </c>
      <c r="S11" s="36">
        <f t="shared" si="9"/>
        <v>70</v>
      </c>
      <c r="T11" s="36">
        <f t="shared" si="9"/>
        <v>100</v>
      </c>
      <c r="U11" s="43"/>
      <c r="V11" s="43"/>
      <c r="W11" s="43"/>
      <c r="X11" s="43"/>
    </row>
    <row r="12" spans="1:24" ht="25.5" x14ac:dyDescent="0.2">
      <c r="A12" s="1">
        <v>2</v>
      </c>
      <c r="B12" s="19" t="s">
        <v>51</v>
      </c>
      <c r="C12" s="36">
        <v>3</v>
      </c>
      <c r="D12" s="6">
        <v>20</v>
      </c>
      <c r="E12" s="6">
        <v>30</v>
      </c>
      <c r="F12" s="5">
        <v>50</v>
      </c>
      <c r="G12" s="5">
        <v>70</v>
      </c>
      <c r="H12" s="6">
        <v>10</v>
      </c>
      <c r="I12" s="6">
        <v>20</v>
      </c>
      <c r="J12" s="14">
        <f t="shared" ref="J12:J21" si="13">(C12*F12)/100</f>
        <v>1.5</v>
      </c>
      <c r="K12" s="14">
        <f t="shared" ref="K12:K21" si="14">C12*G12/100</f>
        <v>2.1</v>
      </c>
      <c r="L12" s="39">
        <f t="shared" si="11"/>
        <v>75</v>
      </c>
      <c r="M12" s="36">
        <f t="shared" si="12"/>
        <v>15</v>
      </c>
      <c r="N12" s="36">
        <f t="shared" si="4"/>
        <v>22.5</v>
      </c>
      <c r="O12" s="36">
        <f t="shared" si="5"/>
        <v>37.5</v>
      </c>
      <c r="P12" s="36">
        <f t="shared" si="6"/>
        <v>52.5</v>
      </c>
      <c r="Q12" s="36">
        <f t="shared" si="7"/>
        <v>7.5</v>
      </c>
      <c r="R12" s="36">
        <f t="shared" si="8"/>
        <v>15</v>
      </c>
      <c r="S12" s="36">
        <f t="shared" ref="S12:T30" si="15">M12+O12</f>
        <v>52.5</v>
      </c>
      <c r="T12" s="36">
        <f t="shared" si="15"/>
        <v>75</v>
      </c>
    </row>
    <row r="13" spans="1:24" ht="25.5" x14ac:dyDescent="0.2">
      <c r="A13" s="1">
        <v>2</v>
      </c>
      <c r="B13" s="19" t="s">
        <v>52</v>
      </c>
      <c r="C13" s="36">
        <v>2</v>
      </c>
      <c r="D13" s="6">
        <v>20</v>
      </c>
      <c r="E13" s="6">
        <v>30</v>
      </c>
      <c r="F13" s="5">
        <v>50</v>
      </c>
      <c r="G13" s="5">
        <v>70</v>
      </c>
      <c r="H13" s="6">
        <v>10</v>
      </c>
      <c r="I13" s="6">
        <v>20</v>
      </c>
      <c r="J13" s="14">
        <f t="shared" si="13"/>
        <v>1</v>
      </c>
      <c r="K13" s="14">
        <f t="shared" si="14"/>
        <v>1.4</v>
      </c>
      <c r="L13" s="39">
        <f t="shared" si="11"/>
        <v>50</v>
      </c>
      <c r="M13" s="36">
        <f t="shared" si="12"/>
        <v>10</v>
      </c>
      <c r="N13" s="36">
        <f t="shared" si="4"/>
        <v>15</v>
      </c>
      <c r="O13" s="36">
        <f t="shared" si="5"/>
        <v>25</v>
      </c>
      <c r="P13" s="36">
        <f t="shared" si="6"/>
        <v>35</v>
      </c>
      <c r="Q13" s="36">
        <f t="shared" si="7"/>
        <v>5</v>
      </c>
      <c r="R13" s="36">
        <f t="shared" si="8"/>
        <v>10</v>
      </c>
      <c r="S13" s="36">
        <f t="shared" si="15"/>
        <v>35</v>
      </c>
      <c r="T13" s="36">
        <f t="shared" si="15"/>
        <v>50</v>
      </c>
    </row>
    <row r="14" spans="1:24" x14ac:dyDescent="0.2">
      <c r="A14" s="1">
        <v>2</v>
      </c>
      <c r="B14" s="83" t="s">
        <v>94</v>
      </c>
      <c r="C14" s="36">
        <v>3</v>
      </c>
      <c r="D14" s="6">
        <v>20</v>
      </c>
      <c r="E14" s="6">
        <v>30</v>
      </c>
      <c r="F14" s="5">
        <v>50</v>
      </c>
      <c r="G14" s="5">
        <v>70</v>
      </c>
      <c r="H14" s="6">
        <v>10</v>
      </c>
      <c r="I14" s="6">
        <v>20</v>
      </c>
      <c r="J14" s="14">
        <f t="shared" si="13"/>
        <v>1.5</v>
      </c>
      <c r="K14" s="14">
        <f t="shared" si="14"/>
        <v>2.1</v>
      </c>
      <c r="L14" s="39">
        <f t="shared" si="11"/>
        <v>75</v>
      </c>
      <c r="M14" s="36">
        <f t="shared" si="12"/>
        <v>15</v>
      </c>
      <c r="N14" s="36">
        <f t="shared" si="4"/>
        <v>22.5</v>
      </c>
      <c r="O14" s="36">
        <f t="shared" si="5"/>
        <v>37.5</v>
      </c>
      <c r="P14" s="36">
        <f t="shared" si="6"/>
        <v>52.5</v>
      </c>
      <c r="Q14" s="36">
        <f t="shared" si="7"/>
        <v>7.5</v>
      </c>
      <c r="R14" s="36">
        <f t="shared" si="8"/>
        <v>15</v>
      </c>
      <c r="S14" s="36">
        <f t="shared" si="15"/>
        <v>52.5</v>
      </c>
      <c r="T14" s="36">
        <f t="shared" si="15"/>
        <v>75</v>
      </c>
    </row>
    <row r="15" spans="1:24" x14ac:dyDescent="0.2">
      <c r="A15" s="1">
        <v>2</v>
      </c>
      <c r="B15" s="19" t="s">
        <v>53</v>
      </c>
      <c r="C15" s="36">
        <v>5</v>
      </c>
      <c r="D15" s="6">
        <v>20</v>
      </c>
      <c r="E15" s="6">
        <v>30</v>
      </c>
      <c r="F15" s="5">
        <v>50</v>
      </c>
      <c r="G15" s="5">
        <v>70</v>
      </c>
      <c r="H15" s="6">
        <v>10</v>
      </c>
      <c r="I15" s="6">
        <v>20</v>
      </c>
      <c r="J15" s="14">
        <f t="shared" si="13"/>
        <v>2.5</v>
      </c>
      <c r="K15" s="14">
        <f t="shared" si="14"/>
        <v>3.5</v>
      </c>
      <c r="L15" s="39">
        <f t="shared" si="11"/>
        <v>125</v>
      </c>
      <c r="M15" s="36">
        <f t="shared" si="12"/>
        <v>25</v>
      </c>
      <c r="N15" s="36">
        <f t="shared" si="4"/>
        <v>37.5</v>
      </c>
      <c r="O15" s="36">
        <f t="shared" si="5"/>
        <v>62.5</v>
      </c>
      <c r="P15" s="36">
        <f t="shared" si="6"/>
        <v>87.5</v>
      </c>
      <c r="Q15" s="36">
        <f t="shared" si="7"/>
        <v>12.5</v>
      </c>
      <c r="R15" s="36">
        <f t="shared" si="8"/>
        <v>25</v>
      </c>
      <c r="S15" s="36">
        <f t="shared" si="15"/>
        <v>87.5</v>
      </c>
      <c r="T15" s="36">
        <f t="shared" si="15"/>
        <v>125</v>
      </c>
    </row>
    <row r="16" spans="1:24" x14ac:dyDescent="0.2">
      <c r="A16" s="1">
        <v>2</v>
      </c>
      <c r="B16" s="19" t="s">
        <v>54</v>
      </c>
      <c r="C16" s="36">
        <v>3</v>
      </c>
      <c r="D16" s="6">
        <v>20</v>
      </c>
      <c r="E16" s="6">
        <v>30</v>
      </c>
      <c r="F16" s="5">
        <v>50</v>
      </c>
      <c r="G16" s="5">
        <v>70</v>
      </c>
      <c r="H16" s="6">
        <v>10</v>
      </c>
      <c r="I16" s="6">
        <v>20</v>
      </c>
      <c r="J16" s="14">
        <f t="shared" si="13"/>
        <v>1.5</v>
      </c>
      <c r="K16" s="14">
        <f t="shared" si="14"/>
        <v>2.1</v>
      </c>
      <c r="L16" s="39">
        <f t="shared" si="11"/>
        <v>75</v>
      </c>
      <c r="M16" s="36">
        <f t="shared" si="12"/>
        <v>15</v>
      </c>
      <c r="N16" s="36">
        <f t="shared" si="4"/>
        <v>22.5</v>
      </c>
      <c r="O16" s="36">
        <f t="shared" si="5"/>
        <v>37.5</v>
      </c>
      <c r="P16" s="36">
        <f t="shared" si="6"/>
        <v>52.5</v>
      </c>
      <c r="Q16" s="36">
        <f t="shared" si="7"/>
        <v>7.5</v>
      </c>
      <c r="R16" s="36">
        <f t="shared" si="8"/>
        <v>15</v>
      </c>
      <c r="S16" s="36">
        <f t="shared" si="15"/>
        <v>52.5</v>
      </c>
      <c r="T16" s="36">
        <f t="shared" si="15"/>
        <v>75</v>
      </c>
    </row>
    <row r="17" spans="1:24" x14ac:dyDescent="0.2">
      <c r="A17" s="1">
        <v>2</v>
      </c>
      <c r="B17" s="19" t="s">
        <v>55</v>
      </c>
      <c r="C17" s="36">
        <v>2</v>
      </c>
      <c r="D17" s="6">
        <v>10</v>
      </c>
      <c r="E17" s="6">
        <v>20</v>
      </c>
      <c r="F17" s="5">
        <v>60</v>
      </c>
      <c r="G17" s="5">
        <v>80</v>
      </c>
      <c r="H17" s="6">
        <v>10</v>
      </c>
      <c r="I17" s="6">
        <v>20</v>
      </c>
      <c r="J17" s="14">
        <f t="shared" si="13"/>
        <v>1.2</v>
      </c>
      <c r="K17" s="14">
        <f t="shared" si="14"/>
        <v>1.6</v>
      </c>
      <c r="L17" s="39">
        <f t="shared" si="11"/>
        <v>50</v>
      </c>
      <c r="M17" s="36">
        <f t="shared" si="12"/>
        <v>5</v>
      </c>
      <c r="N17" s="36">
        <f t="shared" si="4"/>
        <v>10</v>
      </c>
      <c r="O17" s="36">
        <f t="shared" si="5"/>
        <v>30</v>
      </c>
      <c r="P17" s="36">
        <f t="shared" si="6"/>
        <v>40</v>
      </c>
      <c r="Q17" s="36">
        <f t="shared" si="7"/>
        <v>5</v>
      </c>
      <c r="R17" s="36">
        <f t="shared" si="8"/>
        <v>10</v>
      </c>
      <c r="S17" s="36">
        <f t="shared" si="15"/>
        <v>35</v>
      </c>
      <c r="T17" s="36">
        <f t="shared" si="15"/>
        <v>50</v>
      </c>
    </row>
    <row r="18" spans="1:24" x14ac:dyDescent="0.2">
      <c r="A18" s="1">
        <v>2</v>
      </c>
      <c r="B18" s="20" t="s">
        <v>56</v>
      </c>
      <c r="C18" s="36">
        <v>2</v>
      </c>
      <c r="D18" s="6">
        <v>40</v>
      </c>
      <c r="E18" s="6">
        <v>60</v>
      </c>
      <c r="F18" s="5">
        <v>10</v>
      </c>
      <c r="G18" s="5">
        <v>20</v>
      </c>
      <c r="H18" s="6">
        <v>30</v>
      </c>
      <c r="I18" s="6">
        <v>40</v>
      </c>
      <c r="J18" s="14">
        <f t="shared" si="13"/>
        <v>0.2</v>
      </c>
      <c r="K18" s="14">
        <f t="shared" si="14"/>
        <v>0.4</v>
      </c>
      <c r="L18" s="39">
        <f t="shared" si="11"/>
        <v>50</v>
      </c>
      <c r="M18" s="36">
        <f t="shared" si="12"/>
        <v>20</v>
      </c>
      <c r="N18" s="36">
        <f t="shared" si="4"/>
        <v>30</v>
      </c>
      <c r="O18" s="36">
        <f t="shared" si="5"/>
        <v>5</v>
      </c>
      <c r="P18" s="36">
        <f t="shared" si="6"/>
        <v>10</v>
      </c>
      <c r="Q18" s="36">
        <f t="shared" si="7"/>
        <v>15</v>
      </c>
      <c r="R18" s="36">
        <f t="shared" si="8"/>
        <v>20</v>
      </c>
      <c r="S18" s="36">
        <f t="shared" si="15"/>
        <v>25</v>
      </c>
      <c r="T18" s="36">
        <f t="shared" si="15"/>
        <v>40</v>
      </c>
    </row>
    <row r="19" spans="1:24" x14ac:dyDescent="0.2">
      <c r="A19" s="1">
        <v>2</v>
      </c>
      <c r="B19" s="20" t="s">
        <v>96</v>
      </c>
      <c r="C19" s="36">
        <v>1</v>
      </c>
      <c r="D19" s="6">
        <v>20</v>
      </c>
      <c r="E19" s="6">
        <v>30</v>
      </c>
      <c r="F19" s="5">
        <v>50</v>
      </c>
      <c r="G19" s="5">
        <v>70</v>
      </c>
      <c r="H19" s="6">
        <v>10</v>
      </c>
      <c r="I19" s="6">
        <v>20</v>
      </c>
      <c r="J19" s="14">
        <f t="shared" si="13"/>
        <v>0.5</v>
      </c>
      <c r="K19" s="14">
        <f t="shared" si="14"/>
        <v>0.7</v>
      </c>
      <c r="L19" s="39">
        <f t="shared" si="11"/>
        <v>25</v>
      </c>
      <c r="M19" s="36">
        <f t="shared" si="12"/>
        <v>5</v>
      </c>
      <c r="N19" s="36">
        <f t="shared" si="4"/>
        <v>7.5</v>
      </c>
      <c r="O19" s="36">
        <f t="shared" si="5"/>
        <v>12.5</v>
      </c>
      <c r="P19" s="36">
        <f t="shared" si="6"/>
        <v>17.5</v>
      </c>
      <c r="Q19" s="36">
        <f t="shared" si="7"/>
        <v>2.5</v>
      </c>
      <c r="R19" s="36">
        <f t="shared" si="8"/>
        <v>5</v>
      </c>
      <c r="S19" s="36">
        <f t="shared" si="15"/>
        <v>17.5</v>
      </c>
      <c r="T19" s="36">
        <f t="shared" si="15"/>
        <v>25</v>
      </c>
    </row>
    <row r="20" spans="1:24" x14ac:dyDescent="0.2">
      <c r="A20" s="1">
        <v>2</v>
      </c>
      <c r="B20" s="20" t="s">
        <v>57</v>
      </c>
      <c r="C20" s="36">
        <v>4</v>
      </c>
      <c r="D20" s="6">
        <v>40</v>
      </c>
      <c r="E20" s="6">
        <v>50</v>
      </c>
      <c r="F20" s="5">
        <v>30</v>
      </c>
      <c r="G20" s="5">
        <v>40</v>
      </c>
      <c r="H20" s="6">
        <v>10</v>
      </c>
      <c r="I20" s="6">
        <v>30</v>
      </c>
      <c r="J20" s="14">
        <f t="shared" si="13"/>
        <v>1.2</v>
      </c>
      <c r="K20" s="14">
        <f t="shared" si="14"/>
        <v>1.6</v>
      </c>
      <c r="L20" s="39">
        <f t="shared" si="11"/>
        <v>100</v>
      </c>
      <c r="M20" s="36">
        <f t="shared" si="12"/>
        <v>40</v>
      </c>
      <c r="N20" s="36">
        <f t="shared" si="4"/>
        <v>50</v>
      </c>
      <c r="O20" s="36">
        <f t="shared" si="5"/>
        <v>30</v>
      </c>
      <c r="P20" s="36">
        <f t="shared" si="6"/>
        <v>40</v>
      </c>
      <c r="Q20" s="36">
        <f t="shared" si="7"/>
        <v>10</v>
      </c>
      <c r="R20" s="36">
        <f t="shared" si="8"/>
        <v>30</v>
      </c>
      <c r="S20" s="36">
        <f t="shared" si="15"/>
        <v>70</v>
      </c>
      <c r="T20" s="36">
        <f t="shared" si="15"/>
        <v>90</v>
      </c>
    </row>
    <row r="21" spans="1:24" x14ac:dyDescent="0.2">
      <c r="A21" s="1">
        <v>2</v>
      </c>
      <c r="B21" s="19" t="s">
        <v>60</v>
      </c>
      <c r="C21" s="36">
        <v>1</v>
      </c>
      <c r="D21" s="6">
        <v>50</v>
      </c>
      <c r="E21" s="6">
        <v>70</v>
      </c>
      <c r="F21" s="5">
        <v>20</v>
      </c>
      <c r="G21" s="5">
        <v>30</v>
      </c>
      <c r="H21" s="6">
        <v>10</v>
      </c>
      <c r="I21" s="6">
        <v>20</v>
      </c>
      <c r="J21" s="13">
        <f t="shared" si="13"/>
        <v>0.2</v>
      </c>
      <c r="K21" s="13">
        <f t="shared" si="14"/>
        <v>0.3</v>
      </c>
      <c r="L21" s="39">
        <f t="shared" ref="L21" si="16">C21*25</f>
        <v>25</v>
      </c>
      <c r="M21" s="36">
        <f t="shared" si="12"/>
        <v>12.5</v>
      </c>
      <c r="N21" s="36">
        <f t="shared" ref="N21" si="17">C21*25*E21/100</f>
        <v>17.5</v>
      </c>
      <c r="O21" s="36">
        <f t="shared" ref="O21" si="18">C21*25*F21/100</f>
        <v>5</v>
      </c>
      <c r="P21" s="36">
        <f t="shared" ref="P21" si="19">C21*25*G21/100</f>
        <v>7.5</v>
      </c>
      <c r="Q21" s="36">
        <f t="shared" si="7"/>
        <v>2.5</v>
      </c>
      <c r="R21" s="36">
        <f t="shared" ref="R21" si="20">C21*25*I21/100</f>
        <v>5</v>
      </c>
      <c r="S21" s="36">
        <f t="shared" ref="S21" si="21">M21+O21</f>
        <v>17.5</v>
      </c>
      <c r="T21" s="36">
        <f t="shared" ref="T21" si="22">N21+P21</f>
        <v>25</v>
      </c>
      <c r="U21" s="10"/>
    </row>
    <row r="22" spans="1:24" s="30" customFormat="1" x14ac:dyDescent="0.25">
      <c r="A22" s="31" t="s">
        <v>33</v>
      </c>
      <c r="B22" s="26"/>
      <c r="C22" s="33">
        <f>SUM(C11:C21)</f>
        <v>30</v>
      </c>
      <c r="D22" s="27"/>
      <c r="E22" s="27"/>
      <c r="F22" s="27"/>
      <c r="G22" s="27"/>
      <c r="H22" s="27"/>
      <c r="I22" s="27"/>
      <c r="J22" s="32">
        <f>SUM(J11:J20)</f>
        <v>12.699999999999998</v>
      </c>
      <c r="K22" s="32">
        <f>SUM(K11:K20)</f>
        <v>17.5</v>
      </c>
      <c r="L22" s="40"/>
      <c r="M22" s="33">
        <f t="shared" ref="M22:T22" si="23">SUM(M11:M20)</f>
        <v>180</v>
      </c>
      <c r="N22" s="33">
        <f t="shared" si="23"/>
        <v>267.5</v>
      </c>
      <c r="O22" s="33">
        <f t="shared" si="23"/>
        <v>317.5</v>
      </c>
      <c r="P22" s="33">
        <f t="shared" si="23"/>
        <v>437.5</v>
      </c>
      <c r="Q22" s="33">
        <f t="shared" si="23"/>
        <v>82.5</v>
      </c>
      <c r="R22" s="33">
        <f t="shared" si="23"/>
        <v>165</v>
      </c>
      <c r="S22" s="38">
        <f t="shared" si="23"/>
        <v>497.5</v>
      </c>
      <c r="T22" s="38">
        <f t="shared" si="23"/>
        <v>705</v>
      </c>
      <c r="U22" s="28">
        <v>490</v>
      </c>
      <c r="V22" s="42">
        <f>U22+S22</f>
        <v>987.5</v>
      </c>
      <c r="W22" s="42">
        <f>T22+U22</f>
        <v>1195</v>
      </c>
      <c r="X22" s="29">
        <v>1225</v>
      </c>
    </row>
    <row r="23" spans="1:24" x14ac:dyDescent="0.2">
      <c r="A23" s="1">
        <v>3</v>
      </c>
      <c r="B23" s="19" t="s">
        <v>58</v>
      </c>
      <c r="C23" s="36">
        <v>4</v>
      </c>
      <c r="D23" s="6">
        <v>60</v>
      </c>
      <c r="E23" s="6">
        <v>80</v>
      </c>
      <c r="F23" s="5">
        <v>10</v>
      </c>
      <c r="G23" s="5">
        <v>20</v>
      </c>
      <c r="H23" s="6">
        <v>10</v>
      </c>
      <c r="I23" s="6">
        <v>20</v>
      </c>
      <c r="J23" s="13">
        <f t="shared" ref="J23:J32" si="24">(C23*F23)/100</f>
        <v>0.4</v>
      </c>
      <c r="K23" s="13">
        <f t="shared" ref="K23:K30" si="25">C23*G23/100</f>
        <v>0.8</v>
      </c>
      <c r="L23" s="39">
        <f t="shared" si="11"/>
        <v>100</v>
      </c>
      <c r="M23" s="36">
        <f t="shared" ref="M23:M30" si="26">C23*25*D23/100</f>
        <v>60</v>
      </c>
      <c r="N23" s="36">
        <f t="shared" si="4"/>
        <v>80</v>
      </c>
      <c r="O23" s="36">
        <f t="shared" si="5"/>
        <v>10</v>
      </c>
      <c r="P23" s="36">
        <f t="shared" si="6"/>
        <v>20</v>
      </c>
      <c r="Q23" s="36">
        <f t="shared" ref="Q23:Q30" si="27">C23*25*H23/100</f>
        <v>10</v>
      </c>
      <c r="R23" s="36">
        <f t="shared" si="8"/>
        <v>20</v>
      </c>
      <c r="S23" s="36">
        <f t="shared" si="15"/>
        <v>70</v>
      </c>
      <c r="T23" s="36">
        <f t="shared" si="15"/>
        <v>100</v>
      </c>
      <c r="U23" s="10"/>
    </row>
    <row r="24" spans="1:24" ht="25.5" x14ac:dyDescent="0.2">
      <c r="A24" s="1">
        <v>3</v>
      </c>
      <c r="B24" s="19" t="s">
        <v>59</v>
      </c>
      <c r="C24" s="36">
        <v>4</v>
      </c>
      <c r="D24" s="6">
        <v>30</v>
      </c>
      <c r="E24" s="6">
        <v>40</v>
      </c>
      <c r="F24" s="5">
        <v>40</v>
      </c>
      <c r="G24" s="5">
        <v>50</v>
      </c>
      <c r="H24" s="6">
        <v>20</v>
      </c>
      <c r="I24" s="6">
        <v>30</v>
      </c>
      <c r="J24" s="13">
        <f t="shared" si="24"/>
        <v>1.6</v>
      </c>
      <c r="K24" s="13">
        <f t="shared" si="25"/>
        <v>2</v>
      </c>
      <c r="L24" s="39">
        <f t="shared" si="11"/>
        <v>100</v>
      </c>
      <c r="M24" s="36">
        <f t="shared" si="26"/>
        <v>30</v>
      </c>
      <c r="N24" s="36">
        <f t="shared" si="4"/>
        <v>40</v>
      </c>
      <c r="O24" s="36">
        <f t="shared" si="5"/>
        <v>40</v>
      </c>
      <c r="P24" s="36">
        <f t="shared" si="6"/>
        <v>50</v>
      </c>
      <c r="Q24" s="36">
        <f t="shared" si="27"/>
        <v>20</v>
      </c>
      <c r="R24" s="36">
        <f t="shared" si="8"/>
        <v>30</v>
      </c>
      <c r="S24" s="36">
        <f t="shared" si="15"/>
        <v>70</v>
      </c>
      <c r="T24" s="36">
        <f t="shared" si="15"/>
        <v>90</v>
      </c>
      <c r="U24" s="10"/>
    </row>
    <row r="25" spans="1:24" x14ac:dyDescent="0.2">
      <c r="A25" s="1">
        <v>3</v>
      </c>
      <c r="B25" s="19" t="s">
        <v>61</v>
      </c>
      <c r="C25" s="36">
        <v>2</v>
      </c>
      <c r="D25" s="6">
        <v>40</v>
      </c>
      <c r="E25" s="6">
        <v>60</v>
      </c>
      <c r="F25" s="5">
        <v>30</v>
      </c>
      <c r="G25" s="5">
        <v>40</v>
      </c>
      <c r="H25" s="6">
        <v>10</v>
      </c>
      <c r="I25" s="6">
        <v>20</v>
      </c>
      <c r="J25" s="13">
        <f t="shared" si="24"/>
        <v>0.6</v>
      </c>
      <c r="K25" s="13">
        <f t="shared" si="25"/>
        <v>0.8</v>
      </c>
      <c r="L25" s="39">
        <f t="shared" si="11"/>
        <v>50</v>
      </c>
      <c r="M25" s="36">
        <f t="shared" si="26"/>
        <v>20</v>
      </c>
      <c r="N25" s="36">
        <f t="shared" si="4"/>
        <v>30</v>
      </c>
      <c r="O25" s="36">
        <f t="shared" si="5"/>
        <v>15</v>
      </c>
      <c r="P25" s="36">
        <f t="shared" si="6"/>
        <v>20</v>
      </c>
      <c r="Q25" s="36">
        <f t="shared" si="27"/>
        <v>5</v>
      </c>
      <c r="R25" s="36">
        <f t="shared" si="8"/>
        <v>10</v>
      </c>
      <c r="S25" s="36">
        <f t="shared" si="15"/>
        <v>35</v>
      </c>
      <c r="T25" s="36">
        <f t="shared" si="15"/>
        <v>50</v>
      </c>
      <c r="U25" s="10"/>
    </row>
    <row r="26" spans="1:24" x14ac:dyDescent="0.2">
      <c r="A26" s="1">
        <v>3</v>
      </c>
      <c r="B26" s="19" t="s">
        <v>62</v>
      </c>
      <c r="C26" s="36">
        <v>6</v>
      </c>
      <c r="D26" s="6">
        <v>50</v>
      </c>
      <c r="E26" s="6">
        <v>70</v>
      </c>
      <c r="F26" s="5">
        <v>20</v>
      </c>
      <c r="G26" s="5">
        <v>30</v>
      </c>
      <c r="H26" s="6">
        <v>10</v>
      </c>
      <c r="I26" s="6">
        <v>20</v>
      </c>
      <c r="J26" s="13">
        <f t="shared" si="24"/>
        <v>1.2</v>
      </c>
      <c r="K26" s="13">
        <f t="shared" si="25"/>
        <v>1.8</v>
      </c>
      <c r="L26" s="39">
        <f t="shared" si="11"/>
        <v>150</v>
      </c>
      <c r="M26" s="36">
        <f t="shared" si="26"/>
        <v>75</v>
      </c>
      <c r="N26" s="36">
        <f t="shared" si="4"/>
        <v>105</v>
      </c>
      <c r="O26" s="36">
        <f t="shared" si="5"/>
        <v>30</v>
      </c>
      <c r="P26" s="36">
        <f t="shared" si="6"/>
        <v>45</v>
      </c>
      <c r="Q26" s="36">
        <f t="shared" si="27"/>
        <v>15</v>
      </c>
      <c r="R26" s="36">
        <f t="shared" si="8"/>
        <v>30</v>
      </c>
      <c r="S26" s="36">
        <f t="shared" si="15"/>
        <v>105</v>
      </c>
      <c r="T26" s="36">
        <f t="shared" si="15"/>
        <v>150</v>
      </c>
      <c r="U26" s="10"/>
    </row>
    <row r="27" spans="1:24" x14ac:dyDescent="0.2">
      <c r="A27" s="1">
        <v>3</v>
      </c>
      <c r="B27" s="20" t="s">
        <v>63</v>
      </c>
      <c r="C27" s="36">
        <v>5</v>
      </c>
      <c r="D27" s="6">
        <v>40</v>
      </c>
      <c r="E27" s="6">
        <v>60</v>
      </c>
      <c r="F27" s="5">
        <v>30</v>
      </c>
      <c r="G27" s="5">
        <v>40</v>
      </c>
      <c r="H27" s="6">
        <v>10</v>
      </c>
      <c r="I27" s="6">
        <v>20</v>
      </c>
      <c r="J27" s="13">
        <f t="shared" si="24"/>
        <v>1.5</v>
      </c>
      <c r="K27" s="13">
        <f t="shared" si="25"/>
        <v>2</v>
      </c>
      <c r="L27" s="39">
        <f t="shared" si="11"/>
        <v>125</v>
      </c>
      <c r="M27" s="36">
        <f t="shared" si="26"/>
        <v>50</v>
      </c>
      <c r="N27" s="36">
        <f t="shared" si="4"/>
        <v>75</v>
      </c>
      <c r="O27" s="36">
        <f t="shared" si="5"/>
        <v>37.5</v>
      </c>
      <c r="P27" s="36">
        <f t="shared" si="6"/>
        <v>50</v>
      </c>
      <c r="Q27" s="36">
        <f t="shared" si="27"/>
        <v>12.5</v>
      </c>
      <c r="R27" s="36">
        <f t="shared" si="8"/>
        <v>25</v>
      </c>
      <c r="S27" s="36">
        <f t="shared" si="15"/>
        <v>87.5</v>
      </c>
      <c r="T27" s="36">
        <f t="shared" si="15"/>
        <v>125</v>
      </c>
      <c r="U27" s="10"/>
    </row>
    <row r="28" spans="1:24" ht="25.5" x14ac:dyDescent="0.2">
      <c r="A28" s="1">
        <v>3</v>
      </c>
      <c r="B28" s="19" t="s">
        <v>64</v>
      </c>
      <c r="C28" s="36">
        <v>4</v>
      </c>
      <c r="D28" s="6">
        <v>40</v>
      </c>
      <c r="E28" s="6">
        <v>55</v>
      </c>
      <c r="F28" s="5">
        <v>30</v>
      </c>
      <c r="G28" s="5">
        <v>45</v>
      </c>
      <c r="H28" s="6">
        <v>10</v>
      </c>
      <c r="I28" s="6">
        <v>20</v>
      </c>
      <c r="J28" s="13">
        <f t="shared" si="24"/>
        <v>1.2</v>
      </c>
      <c r="K28" s="13">
        <f t="shared" si="25"/>
        <v>1.8</v>
      </c>
      <c r="L28" s="39">
        <f t="shared" si="11"/>
        <v>100</v>
      </c>
      <c r="M28" s="36">
        <f t="shared" si="26"/>
        <v>40</v>
      </c>
      <c r="N28" s="36">
        <f t="shared" si="4"/>
        <v>55</v>
      </c>
      <c r="O28" s="36">
        <f t="shared" si="5"/>
        <v>30</v>
      </c>
      <c r="P28" s="36">
        <f t="shared" si="6"/>
        <v>45</v>
      </c>
      <c r="Q28" s="36">
        <f t="shared" si="27"/>
        <v>10</v>
      </c>
      <c r="R28" s="36">
        <f t="shared" si="8"/>
        <v>20</v>
      </c>
      <c r="S28" s="36">
        <f t="shared" si="15"/>
        <v>70</v>
      </c>
      <c r="T28" s="36">
        <f t="shared" si="15"/>
        <v>100</v>
      </c>
      <c r="U28" s="10"/>
    </row>
    <row r="29" spans="1:24" x14ac:dyDescent="0.2">
      <c r="A29" s="1">
        <v>3</v>
      </c>
      <c r="B29" s="20" t="s">
        <v>65</v>
      </c>
      <c r="C29" s="36">
        <v>4</v>
      </c>
      <c r="D29" s="6">
        <v>40</v>
      </c>
      <c r="E29" s="6">
        <v>60</v>
      </c>
      <c r="F29" s="5">
        <v>30</v>
      </c>
      <c r="G29" s="5">
        <v>40</v>
      </c>
      <c r="H29" s="6">
        <v>10</v>
      </c>
      <c r="I29" s="6">
        <v>20</v>
      </c>
      <c r="J29" s="13">
        <f t="shared" si="24"/>
        <v>1.2</v>
      </c>
      <c r="K29" s="13">
        <f t="shared" si="25"/>
        <v>1.6</v>
      </c>
      <c r="L29" s="39">
        <f t="shared" si="11"/>
        <v>100</v>
      </c>
      <c r="M29" s="36">
        <f t="shared" si="26"/>
        <v>40</v>
      </c>
      <c r="N29" s="36">
        <f t="shared" si="4"/>
        <v>60</v>
      </c>
      <c r="O29" s="36">
        <f t="shared" si="5"/>
        <v>30</v>
      </c>
      <c r="P29" s="36">
        <f t="shared" si="6"/>
        <v>40</v>
      </c>
      <c r="Q29" s="36">
        <f t="shared" si="27"/>
        <v>10</v>
      </c>
      <c r="R29" s="36">
        <f t="shared" si="8"/>
        <v>20</v>
      </c>
      <c r="S29" s="36">
        <f t="shared" si="15"/>
        <v>70</v>
      </c>
      <c r="T29" s="36">
        <f t="shared" si="15"/>
        <v>100</v>
      </c>
      <c r="U29" s="10"/>
    </row>
    <row r="30" spans="1:24" x14ac:dyDescent="0.2">
      <c r="A30" s="1">
        <v>3</v>
      </c>
      <c r="B30" s="19" t="s">
        <v>66</v>
      </c>
      <c r="C30" s="36">
        <v>4</v>
      </c>
      <c r="D30" s="6">
        <v>5</v>
      </c>
      <c r="E30" s="6">
        <v>10</v>
      </c>
      <c r="F30" s="5">
        <v>10</v>
      </c>
      <c r="G30" s="5">
        <v>25</v>
      </c>
      <c r="H30" s="6">
        <v>65</v>
      </c>
      <c r="I30" s="6">
        <v>85</v>
      </c>
      <c r="J30" s="13">
        <f t="shared" si="24"/>
        <v>0.4</v>
      </c>
      <c r="K30" s="13">
        <f t="shared" si="25"/>
        <v>1</v>
      </c>
      <c r="L30" s="39">
        <f t="shared" si="11"/>
        <v>100</v>
      </c>
      <c r="M30" s="36">
        <f t="shared" si="26"/>
        <v>5</v>
      </c>
      <c r="N30" s="36">
        <f t="shared" si="4"/>
        <v>10</v>
      </c>
      <c r="O30" s="36">
        <f t="shared" si="5"/>
        <v>10</v>
      </c>
      <c r="P30" s="36">
        <f t="shared" si="6"/>
        <v>25</v>
      </c>
      <c r="Q30" s="36">
        <f t="shared" si="27"/>
        <v>65</v>
      </c>
      <c r="R30" s="36">
        <f t="shared" si="8"/>
        <v>85</v>
      </c>
      <c r="S30" s="36">
        <f t="shared" si="15"/>
        <v>15</v>
      </c>
      <c r="T30" s="36">
        <f t="shared" si="15"/>
        <v>35</v>
      </c>
      <c r="U30" s="10"/>
    </row>
    <row r="31" spans="1:24" s="30" customFormat="1" x14ac:dyDescent="0.25">
      <c r="A31" s="34" t="s">
        <v>33</v>
      </c>
      <c r="B31" s="26"/>
      <c r="C31" s="33">
        <v>33</v>
      </c>
      <c r="D31" s="27"/>
      <c r="E31" s="27"/>
      <c r="F31" s="27"/>
      <c r="G31" s="27"/>
      <c r="H31" s="27"/>
      <c r="I31" s="27"/>
      <c r="J31" s="33">
        <f>SUM(J27:J30)</f>
        <v>4.3000000000000007</v>
      </c>
      <c r="K31" s="33">
        <f>SUM(K27:K30)</f>
        <v>6.4</v>
      </c>
      <c r="L31" s="40"/>
      <c r="M31" s="33">
        <f t="shared" ref="M31:T31" si="28">SUM(M23:M30)</f>
        <v>320</v>
      </c>
      <c r="N31" s="33">
        <f t="shared" si="28"/>
        <v>455</v>
      </c>
      <c r="O31" s="33">
        <f t="shared" si="28"/>
        <v>202.5</v>
      </c>
      <c r="P31" s="33">
        <f t="shared" si="28"/>
        <v>295</v>
      </c>
      <c r="Q31" s="33">
        <f t="shared" si="28"/>
        <v>147.5</v>
      </c>
      <c r="R31" s="33">
        <f t="shared" si="28"/>
        <v>240</v>
      </c>
      <c r="S31" s="38">
        <f t="shared" si="28"/>
        <v>522.5</v>
      </c>
      <c r="T31" s="38">
        <f t="shared" si="28"/>
        <v>750</v>
      </c>
      <c r="U31" s="29">
        <v>455</v>
      </c>
      <c r="V31" s="42">
        <f>S31+U31</f>
        <v>977.5</v>
      </c>
      <c r="W31" s="42">
        <f>T31+U31</f>
        <v>1205</v>
      </c>
      <c r="X31" s="29">
        <v>1225</v>
      </c>
    </row>
    <row r="32" spans="1:24" x14ac:dyDescent="0.25">
      <c r="A32" s="1">
        <v>4</v>
      </c>
      <c r="B32" s="18" t="s">
        <v>67</v>
      </c>
      <c r="C32" s="36">
        <v>5</v>
      </c>
      <c r="D32" s="6">
        <v>30</v>
      </c>
      <c r="E32" s="6">
        <v>40</v>
      </c>
      <c r="F32" s="5">
        <v>40</v>
      </c>
      <c r="G32" s="5">
        <v>60</v>
      </c>
      <c r="H32" s="6">
        <v>10</v>
      </c>
      <c r="I32" s="6">
        <v>20</v>
      </c>
      <c r="J32" s="50">
        <f t="shared" si="24"/>
        <v>2</v>
      </c>
      <c r="K32" s="50">
        <f>(C32*G32)/100</f>
        <v>3</v>
      </c>
      <c r="L32" s="39">
        <f t="shared" ref="L32:L36" si="29">C32*25</f>
        <v>125</v>
      </c>
      <c r="M32" s="36">
        <f t="shared" ref="M32" si="30">C32*25*D32/100</f>
        <v>37.5</v>
      </c>
      <c r="N32" s="36">
        <f t="shared" ref="N32" si="31">C32*25*E32/100</f>
        <v>50</v>
      </c>
      <c r="O32" s="36">
        <f t="shared" ref="O32" si="32">C32*25*F32/100</f>
        <v>50</v>
      </c>
      <c r="P32" s="36">
        <f t="shared" ref="P32" si="33">C32*25*G32/100</f>
        <v>75</v>
      </c>
      <c r="Q32" s="36">
        <f t="shared" ref="Q32" si="34">C32*25*H32/100</f>
        <v>12.5</v>
      </c>
      <c r="R32" s="36">
        <f t="shared" ref="R32" si="35">C32*25*I32/100</f>
        <v>25</v>
      </c>
      <c r="S32" s="48">
        <f t="shared" ref="S32" si="36">M32+O32</f>
        <v>87.5</v>
      </c>
      <c r="T32" s="48">
        <f t="shared" ref="T32" si="37">N32+P32</f>
        <v>125</v>
      </c>
      <c r="U32" s="46"/>
      <c r="V32" s="46"/>
      <c r="W32" s="46"/>
      <c r="X32" s="46"/>
    </row>
    <row r="33" spans="1:24" ht="25.5" x14ac:dyDescent="0.25">
      <c r="A33" s="1">
        <v>4</v>
      </c>
      <c r="B33" s="18" t="s">
        <v>68</v>
      </c>
      <c r="C33" s="36">
        <v>5</v>
      </c>
      <c r="D33" s="6">
        <v>30</v>
      </c>
      <c r="E33" s="6">
        <v>40</v>
      </c>
      <c r="F33" s="5">
        <v>40</v>
      </c>
      <c r="G33" s="5">
        <v>60</v>
      </c>
      <c r="H33" s="6">
        <v>10</v>
      </c>
      <c r="I33" s="6">
        <v>20</v>
      </c>
      <c r="J33" s="50">
        <f t="shared" ref="J33:J36" si="38">(C33*F33)/100</f>
        <v>2</v>
      </c>
      <c r="K33" s="50">
        <f t="shared" ref="K33:K36" si="39">(C33*G33)/100</f>
        <v>3</v>
      </c>
      <c r="L33" s="39">
        <f t="shared" si="29"/>
        <v>125</v>
      </c>
      <c r="M33" s="36">
        <f t="shared" ref="M33:M36" si="40">C33*25*D33/100</f>
        <v>37.5</v>
      </c>
      <c r="N33" s="36">
        <f t="shared" ref="N33:N36" si="41">C33*25*E33/100</f>
        <v>50</v>
      </c>
      <c r="O33" s="36">
        <f t="shared" ref="O33:O36" si="42">C33*25*F33/100</f>
        <v>50</v>
      </c>
      <c r="P33" s="36">
        <f t="shared" ref="P33:P36" si="43">C33*25*G33/100</f>
        <v>75</v>
      </c>
      <c r="Q33" s="36">
        <f t="shared" ref="Q33:Q36" si="44">C33*25*H33/100</f>
        <v>12.5</v>
      </c>
      <c r="R33" s="36">
        <f t="shared" ref="R33:R36" si="45">C33*25*I33/100</f>
        <v>25</v>
      </c>
      <c r="S33" s="48">
        <f t="shared" ref="S33:S36" si="46">M33+O33</f>
        <v>87.5</v>
      </c>
      <c r="T33" s="48">
        <f t="shared" ref="T33:T36" si="47">N33+P33</f>
        <v>125</v>
      </c>
      <c r="U33" s="46"/>
      <c r="V33" s="46"/>
      <c r="W33" s="46"/>
      <c r="X33" s="46"/>
    </row>
    <row r="34" spans="1:24" x14ac:dyDescent="0.25">
      <c r="A34" s="1">
        <v>4</v>
      </c>
      <c r="B34" s="18" t="s">
        <v>69</v>
      </c>
      <c r="C34" s="36">
        <v>2</v>
      </c>
      <c r="D34" s="6">
        <v>40</v>
      </c>
      <c r="E34" s="6">
        <v>60</v>
      </c>
      <c r="F34" s="5">
        <v>30</v>
      </c>
      <c r="G34" s="5">
        <v>40</v>
      </c>
      <c r="H34" s="6">
        <v>10</v>
      </c>
      <c r="I34" s="6">
        <v>20</v>
      </c>
      <c r="J34" s="50">
        <f t="shared" si="38"/>
        <v>0.6</v>
      </c>
      <c r="K34" s="50">
        <f t="shared" si="39"/>
        <v>0.8</v>
      </c>
      <c r="L34" s="39">
        <f t="shared" si="29"/>
        <v>50</v>
      </c>
      <c r="M34" s="36">
        <f t="shared" si="40"/>
        <v>20</v>
      </c>
      <c r="N34" s="36">
        <f t="shared" si="41"/>
        <v>30</v>
      </c>
      <c r="O34" s="36">
        <f t="shared" si="42"/>
        <v>15</v>
      </c>
      <c r="P34" s="36">
        <f t="shared" si="43"/>
        <v>20</v>
      </c>
      <c r="Q34" s="36">
        <f t="shared" si="44"/>
        <v>5</v>
      </c>
      <c r="R34" s="36">
        <f t="shared" si="45"/>
        <v>10</v>
      </c>
      <c r="S34" s="48">
        <f t="shared" si="46"/>
        <v>35</v>
      </c>
      <c r="T34" s="48">
        <f t="shared" si="47"/>
        <v>50</v>
      </c>
      <c r="U34" s="46"/>
      <c r="V34" s="46"/>
      <c r="W34" s="46"/>
      <c r="X34" s="46"/>
    </row>
    <row r="35" spans="1:24" x14ac:dyDescent="0.25">
      <c r="A35" s="1">
        <v>4</v>
      </c>
      <c r="B35" s="18" t="s">
        <v>70</v>
      </c>
      <c r="C35" s="36">
        <v>9</v>
      </c>
      <c r="D35" s="6">
        <v>10</v>
      </c>
      <c r="E35" s="6">
        <v>20</v>
      </c>
      <c r="F35" s="5">
        <v>20</v>
      </c>
      <c r="G35" s="5">
        <v>30</v>
      </c>
      <c r="H35" s="6">
        <v>50</v>
      </c>
      <c r="I35" s="6">
        <v>70</v>
      </c>
      <c r="J35" s="50">
        <f t="shared" si="38"/>
        <v>1.8</v>
      </c>
      <c r="K35" s="50">
        <f t="shared" si="39"/>
        <v>2.7</v>
      </c>
      <c r="L35" s="39">
        <f t="shared" si="29"/>
        <v>225</v>
      </c>
      <c r="M35" s="36">
        <f t="shared" si="40"/>
        <v>22.5</v>
      </c>
      <c r="N35" s="36">
        <f t="shared" si="41"/>
        <v>45</v>
      </c>
      <c r="O35" s="36">
        <f t="shared" si="42"/>
        <v>45</v>
      </c>
      <c r="P35" s="36">
        <f t="shared" si="43"/>
        <v>67.5</v>
      </c>
      <c r="Q35" s="36">
        <f t="shared" si="44"/>
        <v>112.5</v>
      </c>
      <c r="R35" s="36">
        <f t="shared" si="45"/>
        <v>157.5</v>
      </c>
      <c r="S35" s="48">
        <f t="shared" si="46"/>
        <v>67.5</v>
      </c>
      <c r="T35" s="48">
        <f t="shared" si="47"/>
        <v>112.5</v>
      </c>
      <c r="U35" s="46"/>
      <c r="V35" s="46"/>
      <c r="W35" s="46"/>
      <c r="X35" s="46"/>
    </row>
    <row r="36" spans="1:24" x14ac:dyDescent="0.25">
      <c r="A36" s="1">
        <v>4</v>
      </c>
      <c r="B36" s="18" t="s">
        <v>71</v>
      </c>
      <c r="C36" s="36">
        <v>11</v>
      </c>
      <c r="D36" s="6">
        <v>40</v>
      </c>
      <c r="E36" s="6">
        <v>60</v>
      </c>
      <c r="F36" s="5">
        <v>20</v>
      </c>
      <c r="G36" s="5">
        <v>30</v>
      </c>
      <c r="H36" s="6">
        <v>20</v>
      </c>
      <c r="I36" s="6">
        <v>30</v>
      </c>
      <c r="J36" s="50">
        <f t="shared" si="38"/>
        <v>2.2000000000000002</v>
      </c>
      <c r="K36" s="50">
        <f t="shared" si="39"/>
        <v>3.3</v>
      </c>
      <c r="L36" s="39">
        <f t="shared" si="29"/>
        <v>275</v>
      </c>
      <c r="M36" s="36">
        <f t="shared" si="40"/>
        <v>110</v>
      </c>
      <c r="N36" s="36">
        <f t="shared" si="41"/>
        <v>165</v>
      </c>
      <c r="O36" s="36">
        <f t="shared" si="42"/>
        <v>55</v>
      </c>
      <c r="P36" s="36">
        <f t="shared" si="43"/>
        <v>82.5</v>
      </c>
      <c r="Q36" s="36">
        <f t="shared" si="44"/>
        <v>55</v>
      </c>
      <c r="R36" s="36">
        <f t="shared" si="45"/>
        <v>82.5</v>
      </c>
      <c r="S36" s="48">
        <f t="shared" si="46"/>
        <v>165</v>
      </c>
      <c r="T36" s="48">
        <f t="shared" si="47"/>
        <v>247.5</v>
      </c>
      <c r="U36" s="46"/>
      <c r="V36" s="46"/>
      <c r="W36" s="46"/>
      <c r="X36" s="46"/>
    </row>
    <row r="37" spans="1:24" s="30" customFormat="1" x14ac:dyDescent="0.25">
      <c r="A37" s="47" t="s">
        <v>33</v>
      </c>
      <c r="B37" s="26"/>
      <c r="C37" s="33">
        <f>SUM(C32:C36)</f>
        <v>32</v>
      </c>
      <c r="D37" s="27"/>
      <c r="E37" s="27"/>
      <c r="F37" s="27"/>
      <c r="G37" s="27"/>
      <c r="H37" s="27"/>
      <c r="I37" s="27"/>
      <c r="J37" s="33">
        <f>SUM(J32:J36)</f>
        <v>8.6</v>
      </c>
      <c r="K37" s="33">
        <f>SUM(K32:K36)</f>
        <v>12.8</v>
      </c>
      <c r="L37" s="40"/>
      <c r="M37" s="33">
        <f t="shared" ref="M37:T37" si="48">SUM(M32:M36)</f>
        <v>227.5</v>
      </c>
      <c r="N37" s="33">
        <f t="shared" si="48"/>
        <v>340</v>
      </c>
      <c r="O37" s="33">
        <f t="shared" si="48"/>
        <v>215</v>
      </c>
      <c r="P37" s="33">
        <f t="shared" si="48"/>
        <v>320</v>
      </c>
      <c r="Q37" s="33">
        <f t="shared" si="48"/>
        <v>197.5</v>
      </c>
      <c r="R37" s="33">
        <f t="shared" si="48"/>
        <v>300</v>
      </c>
      <c r="S37" s="49">
        <f t="shared" si="48"/>
        <v>442.5</v>
      </c>
      <c r="T37" s="49">
        <f t="shared" si="48"/>
        <v>660</v>
      </c>
      <c r="U37" s="29">
        <v>480</v>
      </c>
      <c r="V37" s="42">
        <f>S37+U37</f>
        <v>922.5</v>
      </c>
      <c r="W37" s="42">
        <f>T37+U37</f>
        <v>1140</v>
      </c>
      <c r="X37" s="29">
        <v>1120</v>
      </c>
    </row>
    <row r="38" spans="1:24" x14ac:dyDescent="0.25">
      <c r="A38" s="24" t="s">
        <v>18</v>
      </c>
      <c r="B38" s="18"/>
      <c r="C38" s="36"/>
      <c r="D38" s="4"/>
      <c r="E38" s="4"/>
      <c r="F38" s="4"/>
      <c r="G38" s="4"/>
      <c r="H38" s="4"/>
      <c r="I38" s="4"/>
      <c r="J38" s="36"/>
      <c r="K38" s="36"/>
      <c r="L38" s="39"/>
      <c r="M38" s="36"/>
      <c r="N38" s="36"/>
      <c r="O38" s="36"/>
      <c r="P38" s="36"/>
      <c r="Q38" s="36"/>
      <c r="R38" s="36"/>
      <c r="S38" s="45"/>
      <c r="T38" s="45"/>
      <c r="U38" s="46"/>
      <c r="V38" s="46"/>
      <c r="W38" s="46"/>
      <c r="X38" s="46"/>
    </row>
    <row r="39" spans="1:24" x14ac:dyDescent="0.2">
      <c r="A39" s="35">
        <v>2</v>
      </c>
      <c r="B39" s="20" t="s">
        <v>72</v>
      </c>
      <c r="C39" s="36">
        <v>3</v>
      </c>
      <c r="D39" s="6">
        <v>30</v>
      </c>
      <c r="E39" s="6">
        <v>40</v>
      </c>
      <c r="F39" s="5">
        <v>40</v>
      </c>
      <c r="G39" s="5">
        <v>50</v>
      </c>
      <c r="H39" s="6">
        <v>10</v>
      </c>
      <c r="I39" s="6">
        <v>30</v>
      </c>
      <c r="J39" s="14">
        <f t="shared" ref="J39:J54" si="49">(C39*F39)/100</f>
        <v>1.2</v>
      </c>
      <c r="K39" s="14">
        <f>C39*G39/100</f>
        <v>1.5</v>
      </c>
      <c r="L39" s="39">
        <f t="shared" si="11"/>
        <v>75</v>
      </c>
      <c r="M39" s="36">
        <f t="shared" ref="M39:M53" si="50">C39*25*D39/100</f>
        <v>22.5</v>
      </c>
      <c r="N39" s="36">
        <f t="shared" ref="N39:N53" si="51">C39*25*E39/100</f>
        <v>30</v>
      </c>
      <c r="O39" s="36">
        <f t="shared" ref="O39:O53" si="52">C39*25*F39/100</f>
        <v>30</v>
      </c>
      <c r="P39" s="36">
        <f t="shared" ref="P39:P53" si="53">C39*25*G39/100</f>
        <v>37.5</v>
      </c>
      <c r="Q39" s="36">
        <f t="shared" ref="Q39:Q53" si="54">C39*25*H39/100</f>
        <v>7.5</v>
      </c>
      <c r="R39" s="36">
        <f t="shared" ref="R39:R53" si="55">C39*25*I39/100</f>
        <v>22.5</v>
      </c>
      <c r="S39" s="36">
        <f t="shared" ref="S39:T54" si="56">M39+O39</f>
        <v>52.5</v>
      </c>
      <c r="T39" s="36">
        <f t="shared" si="56"/>
        <v>67.5</v>
      </c>
    </row>
    <row r="40" spans="1:24" x14ac:dyDescent="0.25">
      <c r="A40" s="35">
        <v>2</v>
      </c>
      <c r="B40" s="18" t="s">
        <v>73</v>
      </c>
      <c r="C40" s="36">
        <v>1</v>
      </c>
      <c r="D40" s="6">
        <v>35</v>
      </c>
      <c r="E40" s="6">
        <v>50</v>
      </c>
      <c r="F40" s="5">
        <v>20</v>
      </c>
      <c r="G40" s="5">
        <v>30</v>
      </c>
      <c r="H40" s="6">
        <v>25</v>
      </c>
      <c r="I40" s="6">
        <v>40</v>
      </c>
      <c r="J40" s="14">
        <f t="shared" si="49"/>
        <v>0.2</v>
      </c>
      <c r="K40" s="14">
        <f t="shared" ref="K40:K54" si="57">C40*G40/100</f>
        <v>0.3</v>
      </c>
      <c r="L40" s="39">
        <f t="shared" si="11"/>
        <v>25</v>
      </c>
      <c r="M40" s="36">
        <f t="shared" si="50"/>
        <v>8.75</v>
      </c>
      <c r="N40" s="36">
        <f t="shared" si="51"/>
        <v>12.5</v>
      </c>
      <c r="O40" s="36">
        <f t="shared" si="52"/>
        <v>5</v>
      </c>
      <c r="P40" s="36">
        <f t="shared" si="53"/>
        <v>7.5</v>
      </c>
      <c r="Q40" s="36">
        <f t="shared" si="54"/>
        <v>6.25</v>
      </c>
      <c r="R40" s="36">
        <f t="shared" si="55"/>
        <v>10</v>
      </c>
      <c r="S40" s="36">
        <f t="shared" si="56"/>
        <v>13.75</v>
      </c>
      <c r="T40" s="36">
        <f t="shared" si="56"/>
        <v>20</v>
      </c>
    </row>
    <row r="41" spans="1:24" x14ac:dyDescent="0.25">
      <c r="A41" s="35">
        <v>2</v>
      </c>
      <c r="B41" s="18" t="s">
        <v>74</v>
      </c>
      <c r="C41" s="36">
        <v>2</v>
      </c>
      <c r="D41" s="6">
        <v>50</v>
      </c>
      <c r="E41" s="6">
        <v>70</v>
      </c>
      <c r="F41" s="5">
        <v>10</v>
      </c>
      <c r="G41" s="5">
        <v>20</v>
      </c>
      <c r="H41" s="6">
        <v>20</v>
      </c>
      <c r="I41" s="6">
        <v>30</v>
      </c>
      <c r="J41" s="14">
        <f t="shared" si="49"/>
        <v>0.2</v>
      </c>
      <c r="K41" s="14">
        <f t="shared" si="57"/>
        <v>0.4</v>
      </c>
      <c r="L41" s="39">
        <f t="shared" si="11"/>
        <v>50</v>
      </c>
      <c r="M41" s="36">
        <f t="shared" si="50"/>
        <v>25</v>
      </c>
      <c r="N41" s="36">
        <f t="shared" si="51"/>
        <v>35</v>
      </c>
      <c r="O41" s="36">
        <f t="shared" si="52"/>
        <v>5</v>
      </c>
      <c r="P41" s="36">
        <f t="shared" si="53"/>
        <v>10</v>
      </c>
      <c r="Q41" s="36">
        <f t="shared" si="54"/>
        <v>10</v>
      </c>
      <c r="R41" s="36">
        <f t="shared" si="55"/>
        <v>15</v>
      </c>
      <c r="S41" s="36">
        <f t="shared" si="56"/>
        <v>30</v>
      </c>
      <c r="T41" s="36">
        <f t="shared" si="56"/>
        <v>45</v>
      </c>
    </row>
    <row r="42" spans="1:24" ht="25.5" x14ac:dyDescent="0.25">
      <c r="A42" s="35">
        <v>2</v>
      </c>
      <c r="B42" s="18" t="s">
        <v>75</v>
      </c>
      <c r="C42" s="36">
        <v>2</v>
      </c>
      <c r="D42" s="6">
        <v>35</v>
      </c>
      <c r="E42" s="6">
        <v>50</v>
      </c>
      <c r="F42" s="5">
        <v>20</v>
      </c>
      <c r="G42" s="5">
        <v>30</v>
      </c>
      <c r="H42" s="6">
        <v>25</v>
      </c>
      <c r="I42" s="6">
        <v>40</v>
      </c>
      <c r="J42" s="14">
        <f t="shared" si="49"/>
        <v>0.4</v>
      </c>
      <c r="K42" s="14">
        <f t="shared" si="57"/>
        <v>0.6</v>
      </c>
      <c r="L42" s="39">
        <f t="shared" si="11"/>
        <v>50</v>
      </c>
      <c r="M42" s="36">
        <f t="shared" si="50"/>
        <v>17.5</v>
      </c>
      <c r="N42" s="36">
        <f t="shared" si="51"/>
        <v>25</v>
      </c>
      <c r="O42" s="36">
        <f t="shared" si="52"/>
        <v>10</v>
      </c>
      <c r="P42" s="36">
        <f t="shared" si="53"/>
        <v>15</v>
      </c>
      <c r="Q42" s="36">
        <f t="shared" si="54"/>
        <v>12.5</v>
      </c>
      <c r="R42" s="36">
        <f t="shared" si="55"/>
        <v>20</v>
      </c>
      <c r="S42" s="36">
        <f t="shared" si="56"/>
        <v>27.5</v>
      </c>
      <c r="T42" s="36">
        <f t="shared" si="56"/>
        <v>40</v>
      </c>
    </row>
    <row r="43" spans="1:24" x14ac:dyDescent="0.25">
      <c r="A43" s="35">
        <v>2</v>
      </c>
      <c r="B43" s="18" t="s">
        <v>76</v>
      </c>
      <c r="C43" s="36">
        <v>1</v>
      </c>
      <c r="D43" s="6">
        <v>40</v>
      </c>
      <c r="E43" s="6">
        <v>50</v>
      </c>
      <c r="F43" s="5">
        <v>30</v>
      </c>
      <c r="G43" s="5">
        <v>40</v>
      </c>
      <c r="H43" s="6">
        <v>10</v>
      </c>
      <c r="I43" s="6">
        <v>20</v>
      </c>
      <c r="J43" s="14">
        <f t="shared" si="49"/>
        <v>0.3</v>
      </c>
      <c r="K43" s="14">
        <f t="shared" si="57"/>
        <v>0.4</v>
      </c>
      <c r="L43" s="39">
        <f t="shared" si="11"/>
        <v>25</v>
      </c>
      <c r="M43" s="36">
        <f t="shared" si="50"/>
        <v>10</v>
      </c>
      <c r="N43" s="36">
        <f t="shared" si="51"/>
        <v>12.5</v>
      </c>
      <c r="O43" s="36">
        <f t="shared" si="52"/>
        <v>7.5</v>
      </c>
      <c r="P43" s="36">
        <f t="shared" si="53"/>
        <v>10</v>
      </c>
      <c r="Q43" s="36">
        <f t="shared" si="54"/>
        <v>2.5</v>
      </c>
      <c r="R43" s="36">
        <f t="shared" si="55"/>
        <v>5</v>
      </c>
      <c r="S43" s="36">
        <f t="shared" si="56"/>
        <v>17.5</v>
      </c>
      <c r="T43" s="36">
        <f t="shared" si="56"/>
        <v>22.5</v>
      </c>
    </row>
    <row r="44" spans="1:24" x14ac:dyDescent="0.25">
      <c r="A44" s="35">
        <v>2</v>
      </c>
      <c r="B44" s="18" t="s">
        <v>77</v>
      </c>
      <c r="C44" s="36">
        <v>4</v>
      </c>
      <c r="D44" s="6">
        <v>20</v>
      </c>
      <c r="E44" s="6">
        <v>30</v>
      </c>
      <c r="F44" s="5">
        <v>50</v>
      </c>
      <c r="G44" s="5">
        <v>70</v>
      </c>
      <c r="H44" s="6">
        <v>10</v>
      </c>
      <c r="I44" s="6">
        <v>20</v>
      </c>
      <c r="J44" s="14">
        <f t="shared" si="49"/>
        <v>2</v>
      </c>
      <c r="K44" s="14">
        <f t="shared" si="57"/>
        <v>2.8</v>
      </c>
      <c r="L44" s="39">
        <f t="shared" si="11"/>
        <v>100</v>
      </c>
      <c r="M44" s="36">
        <f t="shared" si="50"/>
        <v>20</v>
      </c>
      <c r="N44" s="36">
        <f t="shared" si="51"/>
        <v>30</v>
      </c>
      <c r="O44" s="36">
        <f t="shared" si="52"/>
        <v>50</v>
      </c>
      <c r="P44" s="36">
        <f t="shared" si="53"/>
        <v>70</v>
      </c>
      <c r="Q44" s="36">
        <f t="shared" si="54"/>
        <v>10</v>
      </c>
      <c r="R44" s="36">
        <f t="shared" si="55"/>
        <v>20</v>
      </c>
      <c r="S44" s="36">
        <f t="shared" si="56"/>
        <v>70</v>
      </c>
      <c r="T44" s="36">
        <f t="shared" si="56"/>
        <v>100</v>
      </c>
    </row>
    <row r="45" spans="1:24" x14ac:dyDescent="0.25">
      <c r="A45" s="35">
        <v>3</v>
      </c>
      <c r="B45" s="18" t="s">
        <v>78</v>
      </c>
      <c r="C45" s="36">
        <v>2</v>
      </c>
      <c r="D45" s="6">
        <v>35</v>
      </c>
      <c r="E45" s="6">
        <v>50</v>
      </c>
      <c r="F45" s="5">
        <v>20</v>
      </c>
      <c r="G45" s="5">
        <v>30</v>
      </c>
      <c r="H45" s="6">
        <v>25</v>
      </c>
      <c r="I45" s="6">
        <v>40</v>
      </c>
      <c r="J45" s="14">
        <f t="shared" si="49"/>
        <v>0.4</v>
      </c>
      <c r="K45" s="14">
        <f t="shared" si="57"/>
        <v>0.6</v>
      </c>
      <c r="L45" s="39">
        <f t="shared" si="11"/>
        <v>50</v>
      </c>
      <c r="M45" s="36">
        <f t="shared" si="50"/>
        <v>17.5</v>
      </c>
      <c r="N45" s="36">
        <f t="shared" si="51"/>
        <v>25</v>
      </c>
      <c r="O45" s="36">
        <f t="shared" si="52"/>
        <v>10</v>
      </c>
      <c r="P45" s="36">
        <f t="shared" si="53"/>
        <v>15</v>
      </c>
      <c r="Q45" s="36">
        <f t="shared" si="54"/>
        <v>12.5</v>
      </c>
      <c r="R45" s="36">
        <f t="shared" si="55"/>
        <v>20</v>
      </c>
      <c r="S45" s="36">
        <f t="shared" si="56"/>
        <v>27.5</v>
      </c>
      <c r="T45" s="36">
        <f t="shared" si="56"/>
        <v>40</v>
      </c>
    </row>
    <row r="46" spans="1:24" x14ac:dyDescent="0.2">
      <c r="A46" s="3">
        <v>3</v>
      </c>
      <c r="B46" s="15" t="s">
        <v>79</v>
      </c>
      <c r="C46" s="36">
        <v>2</v>
      </c>
      <c r="D46" s="6">
        <v>35</v>
      </c>
      <c r="E46" s="6">
        <v>50</v>
      </c>
      <c r="F46" s="5">
        <v>20</v>
      </c>
      <c r="G46" s="5">
        <v>30</v>
      </c>
      <c r="H46" s="6">
        <v>25</v>
      </c>
      <c r="I46" s="6">
        <v>40</v>
      </c>
      <c r="J46" s="14">
        <f t="shared" si="49"/>
        <v>0.4</v>
      </c>
      <c r="K46" s="14">
        <f t="shared" si="57"/>
        <v>0.6</v>
      </c>
      <c r="L46" s="39">
        <f t="shared" si="11"/>
        <v>50</v>
      </c>
      <c r="M46" s="36">
        <f t="shared" si="50"/>
        <v>17.5</v>
      </c>
      <c r="N46" s="36">
        <f t="shared" si="51"/>
        <v>25</v>
      </c>
      <c r="O46" s="36">
        <f t="shared" si="52"/>
        <v>10</v>
      </c>
      <c r="P46" s="36">
        <f t="shared" si="53"/>
        <v>15</v>
      </c>
      <c r="Q46" s="36">
        <f t="shared" si="54"/>
        <v>12.5</v>
      </c>
      <c r="R46" s="36">
        <f t="shared" si="55"/>
        <v>20</v>
      </c>
      <c r="S46" s="36">
        <f t="shared" si="56"/>
        <v>27.5</v>
      </c>
      <c r="T46" s="36">
        <f t="shared" si="56"/>
        <v>40</v>
      </c>
    </row>
    <row r="47" spans="1:24" x14ac:dyDescent="0.2">
      <c r="A47" s="3">
        <v>3</v>
      </c>
      <c r="B47" s="15" t="s">
        <v>80</v>
      </c>
      <c r="C47" s="36">
        <v>1</v>
      </c>
      <c r="D47" s="6">
        <v>35</v>
      </c>
      <c r="E47" s="6">
        <v>50</v>
      </c>
      <c r="F47" s="5">
        <v>20</v>
      </c>
      <c r="G47" s="5">
        <v>30</v>
      </c>
      <c r="H47" s="6">
        <v>25</v>
      </c>
      <c r="I47" s="6">
        <v>40</v>
      </c>
      <c r="J47" s="14">
        <f t="shared" si="49"/>
        <v>0.2</v>
      </c>
      <c r="K47" s="14">
        <f t="shared" si="57"/>
        <v>0.3</v>
      </c>
      <c r="L47" s="39">
        <f t="shared" si="11"/>
        <v>25</v>
      </c>
      <c r="M47" s="36">
        <f t="shared" si="50"/>
        <v>8.75</v>
      </c>
      <c r="N47" s="36">
        <f t="shared" si="51"/>
        <v>12.5</v>
      </c>
      <c r="O47" s="36">
        <f t="shared" si="52"/>
        <v>5</v>
      </c>
      <c r="P47" s="36">
        <f t="shared" si="53"/>
        <v>7.5</v>
      </c>
      <c r="Q47" s="36">
        <f t="shared" si="54"/>
        <v>6.25</v>
      </c>
      <c r="R47" s="36">
        <f t="shared" si="55"/>
        <v>10</v>
      </c>
      <c r="S47" s="36">
        <f t="shared" si="56"/>
        <v>13.75</v>
      </c>
      <c r="T47" s="36">
        <f t="shared" si="56"/>
        <v>20</v>
      </c>
    </row>
    <row r="48" spans="1:24" x14ac:dyDescent="0.2">
      <c r="A48" s="3">
        <v>3</v>
      </c>
      <c r="B48" s="15" t="s">
        <v>81</v>
      </c>
      <c r="C48" s="36">
        <v>3</v>
      </c>
      <c r="D48" s="6">
        <v>40</v>
      </c>
      <c r="E48" s="6">
        <v>50</v>
      </c>
      <c r="F48" s="5">
        <v>30</v>
      </c>
      <c r="G48" s="5">
        <v>40</v>
      </c>
      <c r="H48" s="6">
        <v>10</v>
      </c>
      <c r="I48" s="6">
        <v>20</v>
      </c>
      <c r="J48" s="14">
        <f t="shared" si="49"/>
        <v>0.9</v>
      </c>
      <c r="K48" s="14">
        <f t="shared" si="57"/>
        <v>1.2</v>
      </c>
      <c r="L48" s="39">
        <f t="shared" si="11"/>
        <v>75</v>
      </c>
      <c r="M48" s="36">
        <f t="shared" si="50"/>
        <v>30</v>
      </c>
      <c r="N48" s="36">
        <f t="shared" si="51"/>
        <v>37.5</v>
      </c>
      <c r="O48" s="36">
        <f t="shared" si="52"/>
        <v>22.5</v>
      </c>
      <c r="P48" s="36">
        <f t="shared" si="53"/>
        <v>30</v>
      </c>
      <c r="Q48" s="36">
        <f t="shared" si="54"/>
        <v>7.5</v>
      </c>
      <c r="R48" s="36">
        <f t="shared" si="55"/>
        <v>15</v>
      </c>
      <c r="S48" s="36">
        <f t="shared" si="56"/>
        <v>52.5</v>
      </c>
      <c r="T48" s="36">
        <f t="shared" si="56"/>
        <v>67.5</v>
      </c>
    </row>
    <row r="49" spans="1:20" x14ac:dyDescent="0.2">
      <c r="A49" s="3">
        <v>4</v>
      </c>
      <c r="B49" s="15" t="s">
        <v>82</v>
      </c>
      <c r="C49" s="36">
        <v>3</v>
      </c>
      <c r="D49" s="6">
        <v>20</v>
      </c>
      <c r="E49" s="6">
        <v>30</v>
      </c>
      <c r="F49" s="5">
        <v>50</v>
      </c>
      <c r="G49" s="5">
        <v>70</v>
      </c>
      <c r="H49" s="6">
        <v>10</v>
      </c>
      <c r="I49" s="6">
        <v>20</v>
      </c>
      <c r="J49" s="14">
        <f t="shared" si="49"/>
        <v>1.5</v>
      </c>
      <c r="K49" s="14">
        <f t="shared" si="57"/>
        <v>2.1</v>
      </c>
      <c r="L49" s="39">
        <f t="shared" si="11"/>
        <v>75</v>
      </c>
      <c r="M49" s="36">
        <f t="shared" si="50"/>
        <v>15</v>
      </c>
      <c r="N49" s="36">
        <f t="shared" si="51"/>
        <v>22.5</v>
      </c>
      <c r="O49" s="36">
        <f t="shared" si="52"/>
        <v>37.5</v>
      </c>
      <c r="P49" s="36">
        <f t="shared" si="53"/>
        <v>52.5</v>
      </c>
      <c r="Q49" s="36">
        <f t="shared" si="54"/>
        <v>7.5</v>
      </c>
      <c r="R49" s="36">
        <f t="shared" si="55"/>
        <v>15</v>
      </c>
      <c r="S49" s="36">
        <f t="shared" si="56"/>
        <v>52.5</v>
      </c>
      <c r="T49" s="36">
        <f t="shared" si="56"/>
        <v>75</v>
      </c>
    </row>
    <row r="50" spans="1:20" x14ac:dyDescent="0.2">
      <c r="A50" s="3">
        <v>4</v>
      </c>
      <c r="B50" s="15" t="s">
        <v>83</v>
      </c>
      <c r="C50" s="36">
        <v>1</v>
      </c>
      <c r="D50" s="6">
        <v>40</v>
      </c>
      <c r="E50" s="6">
        <v>50</v>
      </c>
      <c r="F50" s="5">
        <v>10</v>
      </c>
      <c r="G50" s="5">
        <v>30</v>
      </c>
      <c r="H50" s="6">
        <v>30</v>
      </c>
      <c r="I50" s="6">
        <v>40</v>
      </c>
      <c r="J50" s="14">
        <f t="shared" si="49"/>
        <v>0.1</v>
      </c>
      <c r="K50" s="14">
        <f t="shared" si="57"/>
        <v>0.3</v>
      </c>
      <c r="L50" s="39">
        <f t="shared" si="11"/>
        <v>25</v>
      </c>
      <c r="M50" s="36">
        <f t="shared" si="50"/>
        <v>10</v>
      </c>
      <c r="N50" s="36">
        <f t="shared" si="51"/>
        <v>12.5</v>
      </c>
      <c r="O50" s="36">
        <f t="shared" si="52"/>
        <v>2.5</v>
      </c>
      <c r="P50" s="36">
        <f t="shared" si="53"/>
        <v>7.5</v>
      </c>
      <c r="Q50" s="36">
        <f t="shared" si="54"/>
        <v>7.5</v>
      </c>
      <c r="R50" s="36">
        <f t="shared" si="55"/>
        <v>10</v>
      </c>
      <c r="S50" s="36">
        <f t="shared" si="56"/>
        <v>12.5</v>
      </c>
      <c r="T50" s="36">
        <f t="shared" si="56"/>
        <v>20</v>
      </c>
    </row>
    <row r="51" spans="1:20" x14ac:dyDescent="0.2">
      <c r="A51" s="3">
        <v>4</v>
      </c>
      <c r="B51" s="15" t="s">
        <v>84</v>
      </c>
      <c r="C51" s="36">
        <v>1</v>
      </c>
      <c r="D51" s="6">
        <v>40</v>
      </c>
      <c r="E51" s="6">
        <v>60</v>
      </c>
      <c r="F51" s="5">
        <v>30</v>
      </c>
      <c r="G51" s="5">
        <v>40</v>
      </c>
      <c r="H51" s="6">
        <v>10</v>
      </c>
      <c r="I51" s="6">
        <v>20</v>
      </c>
      <c r="J51" s="14">
        <f t="shared" si="49"/>
        <v>0.3</v>
      </c>
      <c r="K51" s="14">
        <f t="shared" si="57"/>
        <v>0.4</v>
      </c>
      <c r="L51" s="39">
        <f t="shared" si="11"/>
        <v>25</v>
      </c>
      <c r="M51" s="36">
        <f t="shared" si="50"/>
        <v>10</v>
      </c>
      <c r="N51" s="36">
        <f t="shared" si="51"/>
        <v>15</v>
      </c>
      <c r="O51" s="36">
        <f t="shared" si="52"/>
        <v>7.5</v>
      </c>
      <c r="P51" s="36">
        <f t="shared" si="53"/>
        <v>10</v>
      </c>
      <c r="Q51" s="36">
        <f t="shared" si="54"/>
        <v>2.5</v>
      </c>
      <c r="R51" s="36">
        <f t="shared" si="55"/>
        <v>5</v>
      </c>
      <c r="S51" s="36">
        <f t="shared" si="56"/>
        <v>17.5</v>
      </c>
      <c r="T51" s="36">
        <f t="shared" si="56"/>
        <v>25</v>
      </c>
    </row>
    <row r="52" spans="1:20" x14ac:dyDescent="0.2">
      <c r="A52" s="3">
        <v>4</v>
      </c>
      <c r="B52" s="15" t="s">
        <v>85</v>
      </c>
      <c r="C52" s="36">
        <v>4</v>
      </c>
      <c r="D52" s="6">
        <v>30</v>
      </c>
      <c r="E52" s="6">
        <v>40</v>
      </c>
      <c r="F52" s="5">
        <v>40</v>
      </c>
      <c r="G52" s="5">
        <v>60</v>
      </c>
      <c r="H52" s="6">
        <v>10</v>
      </c>
      <c r="I52" s="6">
        <v>20</v>
      </c>
      <c r="J52" s="14">
        <f t="shared" si="49"/>
        <v>1.6</v>
      </c>
      <c r="K52" s="14">
        <f t="shared" si="57"/>
        <v>2.4</v>
      </c>
      <c r="L52" s="39">
        <f t="shared" si="11"/>
        <v>100</v>
      </c>
      <c r="M52" s="36">
        <f t="shared" si="50"/>
        <v>30</v>
      </c>
      <c r="N52" s="36">
        <f t="shared" si="51"/>
        <v>40</v>
      </c>
      <c r="O52" s="36">
        <f t="shared" si="52"/>
        <v>40</v>
      </c>
      <c r="P52" s="36">
        <f t="shared" si="53"/>
        <v>60</v>
      </c>
      <c r="Q52" s="36">
        <f t="shared" si="54"/>
        <v>10</v>
      </c>
      <c r="R52" s="36">
        <f t="shared" si="55"/>
        <v>20</v>
      </c>
      <c r="S52" s="36">
        <f t="shared" si="56"/>
        <v>70</v>
      </c>
      <c r="T52" s="36">
        <f t="shared" si="56"/>
        <v>100</v>
      </c>
    </row>
    <row r="53" spans="1:20" x14ac:dyDescent="0.2">
      <c r="A53" s="3">
        <v>4</v>
      </c>
      <c r="B53" s="15" t="s">
        <v>86</v>
      </c>
      <c r="C53" s="36">
        <v>4</v>
      </c>
      <c r="D53" s="6">
        <v>20</v>
      </c>
      <c r="E53" s="6">
        <v>30</v>
      </c>
      <c r="F53" s="5">
        <v>50</v>
      </c>
      <c r="G53" s="5">
        <v>70</v>
      </c>
      <c r="H53" s="6">
        <v>10</v>
      </c>
      <c r="I53" s="6">
        <v>20</v>
      </c>
      <c r="J53" s="14">
        <f t="shared" si="49"/>
        <v>2</v>
      </c>
      <c r="K53" s="14">
        <f t="shared" si="57"/>
        <v>2.8</v>
      </c>
      <c r="L53" s="39">
        <f t="shared" si="11"/>
        <v>100</v>
      </c>
      <c r="M53" s="36">
        <f t="shared" si="50"/>
        <v>20</v>
      </c>
      <c r="N53" s="36">
        <f t="shared" si="51"/>
        <v>30</v>
      </c>
      <c r="O53" s="36">
        <f t="shared" si="52"/>
        <v>50</v>
      </c>
      <c r="P53" s="36">
        <f t="shared" si="53"/>
        <v>70</v>
      </c>
      <c r="Q53" s="36">
        <f t="shared" si="54"/>
        <v>10</v>
      </c>
      <c r="R53" s="36">
        <f t="shared" si="55"/>
        <v>20</v>
      </c>
      <c r="S53" s="36">
        <f t="shared" si="56"/>
        <v>70</v>
      </c>
      <c r="T53" s="36">
        <f t="shared" si="56"/>
        <v>100</v>
      </c>
    </row>
    <row r="54" spans="1:20" x14ac:dyDescent="0.2">
      <c r="A54" s="3">
        <v>4</v>
      </c>
      <c r="B54" s="20" t="s">
        <v>87</v>
      </c>
      <c r="C54" s="36">
        <v>2</v>
      </c>
      <c r="D54" s="6">
        <v>50</v>
      </c>
      <c r="E54" s="6">
        <v>70</v>
      </c>
      <c r="F54" s="5">
        <v>20</v>
      </c>
      <c r="G54" s="5">
        <v>30</v>
      </c>
      <c r="H54" s="6">
        <v>10</v>
      </c>
      <c r="I54" s="6">
        <v>20</v>
      </c>
      <c r="J54" s="14">
        <f t="shared" si="49"/>
        <v>0.4</v>
      </c>
      <c r="K54" s="14">
        <f t="shared" si="57"/>
        <v>0.6</v>
      </c>
      <c r="L54" s="39">
        <f>C54*25</f>
        <v>50</v>
      </c>
      <c r="M54" s="36">
        <f>C54*25*D54/100</f>
        <v>25</v>
      </c>
      <c r="N54" s="36">
        <f>C54*25*E54/100</f>
        <v>35</v>
      </c>
      <c r="O54" s="36">
        <f>C54*25*F54/100</f>
        <v>10</v>
      </c>
      <c r="P54" s="36">
        <f>C54*25*G54/100</f>
        <v>15</v>
      </c>
      <c r="Q54" s="36">
        <f>C54*25*H54/100</f>
        <v>5</v>
      </c>
      <c r="R54" s="36">
        <f>C54*25*I54/100</f>
        <v>10</v>
      </c>
      <c r="S54" s="36">
        <f t="shared" si="56"/>
        <v>35</v>
      </c>
      <c r="T54" s="36">
        <f t="shared" si="56"/>
        <v>50</v>
      </c>
    </row>
    <row r="55" spans="1:20" ht="25.5" x14ac:dyDescent="0.25">
      <c r="A55" s="24" t="s">
        <v>32</v>
      </c>
      <c r="B55" s="18"/>
      <c r="C55" s="36"/>
      <c r="D55" s="6"/>
      <c r="E55" s="6"/>
      <c r="F55" s="5"/>
      <c r="G55" s="5"/>
      <c r="H55" s="6"/>
      <c r="I55" s="6"/>
      <c r="J55" s="14"/>
      <c r="K55" s="14"/>
      <c r="L55" s="39"/>
      <c r="M55" s="39"/>
      <c r="N55" s="39"/>
      <c r="O55" s="39"/>
      <c r="P55" s="39"/>
      <c r="Q55" s="39"/>
      <c r="R55" s="39"/>
      <c r="S55" s="39"/>
      <c r="T55" s="39"/>
    </row>
    <row r="56" spans="1:20" s="9" customFormat="1" ht="21.95" customHeight="1" x14ac:dyDescent="0.25">
      <c r="A56" s="86" t="s">
        <v>16</v>
      </c>
      <c r="B56" s="21" t="s">
        <v>17</v>
      </c>
      <c r="C56" s="37">
        <f>SUM(C10,C22,C37,C31+13)</f>
        <v>145</v>
      </c>
      <c r="D56" s="2"/>
      <c r="E56" s="2"/>
      <c r="F56" s="7"/>
      <c r="G56" s="7"/>
      <c r="H56" s="2"/>
      <c r="I56" s="2"/>
      <c r="J56" s="16"/>
      <c r="K56" s="16"/>
      <c r="L56" s="41"/>
      <c r="M56" s="41"/>
      <c r="N56" s="41"/>
      <c r="O56" s="41"/>
      <c r="P56" s="41"/>
      <c r="Q56" s="41"/>
      <c r="R56" s="41"/>
      <c r="S56" s="41"/>
      <c r="T56" s="41"/>
    </row>
    <row r="57" spans="1:20" s="12" customFormat="1" x14ac:dyDescent="0.25">
      <c r="A57" s="87"/>
      <c r="B57" s="22" t="s">
        <v>3</v>
      </c>
      <c r="C57" s="37"/>
      <c r="D57" s="2"/>
      <c r="E57" s="2"/>
      <c r="F57" s="7"/>
      <c r="G57" s="7"/>
      <c r="H57" s="2"/>
      <c r="I57" s="2"/>
      <c r="J57" s="16"/>
      <c r="K57" s="16"/>
      <c r="L57" s="41"/>
      <c r="M57" s="41"/>
      <c r="N57" s="41"/>
      <c r="O57" s="41"/>
      <c r="P57" s="41"/>
      <c r="Q57" s="41"/>
      <c r="R57" s="41"/>
      <c r="S57" s="41"/>
      <c r="T57" s="41"/>
    </row>
    <row r="58" spans="1:20" s="12" customFormat="1" ht="22.15" customHeight="1" x14ac:dyDescent="0.25">
      <c r="A58" s="87"/>
      <c r="B58" s="22" t="s">
        <v>19</v>
      </c>
      <c r="C58" s="37">
        <v>99</v>
      </c>
      <c r="D58" s="2"/>
      <c r="E58" s="2"/>
      <c r="F58" s="7"/>
      <c r="G58" s="7"/>
      <c r="H58" s="2"/>
      <c r="I58" s="2"/>
      <c r="J58" s="16"/>
      <c r="K58" s="16"/>
      <c r="L58" s="41"/>
      <c r="M58" s="41"/>
      <c r="N58" s="41"/>
      <c r="O58" s="41"/>
      <c r="P58" s="41"/>
      <c r="Q58" s="41"/>
      <c r="R58" s="41"/>
      <c r="S58" s="41"/>
      <c r="T58" s="41"/>
    </row>
    <row r="59" spans="1:20" s="12" customFormat="1" ht="22.15" customHeight="1" x14ac:dyDescent="0.25">
      <c r="A59" s="88"/>
      <c r="B59" s="22" t="s">
        <v>16</v>
      </c>
      <c r="C59" s="37">
        <v>244</v>
      </c>
      <c r="D59" s="2"/>
      <c r="E59" s="2"/>
      <c r="F59" s="7"/>
      <c r="G59" s="7"/>
      <c r="H59" s="2"/>
      <c r="I59" s="2"/>
      <c r="J59" s="16"/>
      <c r="K59" s="16"/>
      <c r="L59" s="41"/>
      <c r="M59" s="41"/>
      <c r="N59" s="41"/>
      <c r="O59" s="41"/>
      <c r="P59" s="41"/>
      <c r="Q59" s="41"/>
      <c r="R59" s="41"/>
      <c r="S59" s="41"/>
      <c r="T59" s="41"/>
    </row>
    <row r="61" spans="1:20" ht="19.899999999999999" customHeight="1" x14ac:dyDescent="0.25"/>
    <row r="62" spans="1:20" x14ac:dyDescent="0.25">
      <c r="B62" s="23" t="s">
        <v>89</v>
      </c>
    </row>
    <row r="63" spans="1:20" x14ac:dyDescent="0.25">
      <c r="B63" s="23" t="s">
        <v>90</v>
      </c>
      <c r="C63" s="8" t="s">
        <v>95</v>
      </c>
    </row>
    <row r="64" spans="1:20" x14ac:dyDescent="0.25">
      <c r="B64" s="23" t="s">
        <v>91</v>
      </c>
      <c r="C64" s="8" t="s">
        <v>92</v>
      </c>
    </row>
    <row r="65" spans="2:3" x14ac:dyDescent="0.25">
      <c r="B65" s="23" t="s">
        <v>93</v>
      </c>
      <c r="C65" s="8" t="s">
        <v>92</v>
      </c>
    </row>
  </sheetData>
  <mergeCells count="7">
    <mergeCell ref="O1:P1"/>
    <mergeCell ref="Q1:R1"/>
    <mergeCell ref="A56:A59"/>
    <mergeCell ref="D1:E1"/>
    <mergeCell ref="F1:G1"/>
    <mergeCell ref="H1:I1"/>
    <mergeCell ref="M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K15" sqref="K15"/>
    </sheetView>
  </sheetViews>
  <sheetFormatPr defaultColWidth="9.140625" defaultRowHeight="15" x14ac:dyDescent="0.25"/>
  <cols>
    <col min="1" max="1" width="23" style="60" customWidth="1"/>
    <col min="2" max="2" width="9.140625" style="60"/>
    <col min="3" max="3" width="13.85546875" style="60" customWidth="1"/>
    <col min="4" max="5" width="9.140625" style="60"/>
    <col min="6" max="6" width="10.5703125" style="60" customWidth="1"/>
    <col min="7" max="8" width="9.140625" style="60"/>
    <col min="9" max="9" width="10.28515625" style="60" customWidth="1"/>
    <col min="10" max="11" width="9.140625" style="60"/>
    <col min="12" max="12" width="11" style="60" customWidth="1"/>
    <col min="13" max="13" width="9.140625" style="60"/>
    <col min="14" max="14" width="14.7109375" style="60" customWidth="1"/>
    <col min="15" max="15" width="13.7109375" style="60" customWidth="1"/>
    <col min="16" max="16" width="9.140625" style="60"/>
    <col min="17" max="17" width="8.85546875" customWidth="1"/>
    <col min="18" max="16384" width="9.140625" style="60"/>
  </cols>
  <sheetData>
    <row r="1" spans="1:16" s="60" customFormat="1" ht="12.75" x14ac:dyDescent="0.2">
      <c r="A1" s="96" t="s">
        <v>38</v>
      </c>
      <c r="B1" s="93" t="s">
        <v>39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 t="s">
        <v>11</v>
      </c>
      <c r="O1" s="93" t="s">
        <v>40</v>
      </c>
    </row>
    <row r="2" spans="1:16" s="60" customFormat="1" ht="12.75" x14ac:dyDescent="0.2">
      <c r="A2" s="96"/>
      <c r="B2" s="59" t="s">
        <v>12</v>
      </c>
      <c r="C2" s="59" t="s">
        <v>41</v>
      </c>
      <c r="D2" s="59" t="s">
        <v>0</v>
      </c>
      <c r="E2" s="59" t="s">
        <v>13</v>
      </c>
      <c r="F2" s="59" t="s">
        <v>41</v>
      </c>
      <c r="G2" s="59" t="s">
        <v>0</v>
      </c>
      <c r="H2" s="59" t="s">
        <v>14</v>
      </c>
      <c r="I2" s="59" t="s">
        <v>41</v>
      </c>
      <c r="J2" s="59" t="s">
        <v>0</v>
      </c>
      <c r="K2" s="59" t="s">
        <v>15</v>
      </c>
      <c r="L2" s="59" t="s">
        <v>41</v>
      </c>
      <c r="M2" s="59" t="s">
        <v>0</v>
      </c>
      <c r="N2" s="93"/>
      <c r="O2" s="93"/>
    </row>
    <row r="3" spans="1:16" s="60" customFormat="1" ht="12.75" x14ac:dyDescent="0.2">
      <c r="A3" s="58" t="s">
        <v>4</v>
      </c>
      <c r="B3" s="61">
        <v>4</v>
      </c>
      <c r="C3" s="61">
        <f>B3*35</f>
        <v>140</v>
      </c>
      <c r="D3" s="62">
        <v>8</v>
      </c>
      <c r="E3" s="61">
        <v>4</v>
      </c>
      <c r="F3" s="61">
        <f>E3*35</f>
        <v>140</v>
      </c>
      <c r="G3" s="62">
        <v>8</v>
      </c>
      <c r="H3" s="61">
        <v>4</v>
      </c>
      <c r="I3" s="61">
        <f>H3*35</f>
        <v>140</v>
      </c>
      <c r="J3" s="62">
        <v>8</v>
      </c>
      <c r="K3" s="61">
        <v>4</v>
      </c>
      <c r="L3" s="61">
        <f>K3*32</f>
        <v>128</v>
      </c>
      <c r="M3" s="62">
        <v>8</v>
      </c>
      <c r="N3" s="63">
        <f t="shared" ref="N3:N8" si="0">D3+G3+J3+M3</f>
        <v>32</v>
      </c>
      <c r="O3" s="61">
        <f>C3+F3+I3+L3</f>
        <v>548</v>
      </c>
    </row>
    <row r="4" spans="1:16" s="60" customFormat="1" ht="12.75" x14ac:dyDescent="0.2">
      <c r="A4" s="64" t="s">
        <v>5</v>
      </c>
      <c r="B4" s="65">
        <v>2</v>
      </c>
      <c r="C4" s="61">
        <f t="shared" ref="C4:C10" si="1">B4*35</f>
        <v>70</v>
      </c>
      <c r="D4" s="66">
        <v>4</v>
      </c>
      <c r="E4" s="65">
        <v>2</v>
      </c>
      <c r="F4" s="61">
        <f t="shared" ref="F4:F10" si="2">E4*35</f>
        <v>70</v>
      </c>
      <c r="G4" s="66">
        <v>4</v>
      </c>
      <c r="H4" s="65">
        <v>2</v>
      </c>
      <c r="I4" s="61">
        <f t="shared" ref="I4:I10" si="3">H4*35</f>
        <v>70</v>
      </c>
      <c r="J4" s="66">
        <v>4</v>
      </c>
      <c r="K4" s="65">
        <v>2</v>
      </c>
      <c r="L4" s="61">
        <f t="shared" ref="L4:L10" si="4">K4*32</f>
        <v>64</v>
      </c>
      <c r="M4" s="66">
        <v>4</v>
      </c>
      <c r="N4" s="67">
        <f t="shared" si="0"/>
        <v>16</v>
      </c>
      <c r="O4" s="61">
        <f t="shared" ref="O4:O10" si="5">C4+F4+I4+L4</f>
        <v>274</v>
      </c>
    </row>
    <row r="5" spans="1:16" s="60" customFormat="1" ht="12.75" x14ac:dyDescent="0.2">
      <c r="A5" s="58" t="s">
        <v>6</v>
      </c>
      <c r="B5" s="61">
        <v>4</v>
      </c>
      <c r="C5" s="61">
        <f t="shared" si="1"/>
        <v>140</v>
      </c>
      <c r="D5" s="62">
        <v>8</v>
      </c>
      <c r="E5" s="61">
        <v>4</v>
      </c>
      <c r="F5" s="61">
        <f t="shared" si="2"/>
        <v>140</v>
      </c>
      <c r="G5" s="62">
        <v>8</v>
      </c>
      <c r="H5" s="61">
        <v>3</v>
      </c>
      <c r="I5" s="61">
        <f t="shared" si="3"/>
        <v>105</v>
      </c>
      <c r="J5" s="62">
        <v>6</v>
      </c>
      <c r="K5" s="61">
        <v>3</v>
      </c>
      <c r="L5" s="61">
        <f t="shared" si="4"/>
        <v>96</v>
      </c>
      <c r="M5" s="62">
        <v>6</v>
      </c>
      <c r="N5" s="63">
        <f t="shared" si="0"/>
        <v>28</v>
      </c>
      <c r="O5" s="61">
        <f t="shared" si="5"/>
        <v>481</v>
      </c>
    </row>
    <row r="6" spans="1:16" s="60" customFormat="1" ht="12.75" x14ac:dyDescent="0.2">
      <c r="A6" s="64" t="s">
        <v>8</v>
      </c>
      <c r="B6" s="65">
        <v>1</v>
      </c>
      <c r="C6" s="61">
        <f t="shared" si="1"/>
        <v>35</v>
      </c>
      <c r="D6" s="66">
        <v>2</v>
      </c>
      <c r="E6" s="65">
        <v>1</v>
      </c>
      <c r="F6" s="61">
        <f t="shared" si="2"/>
        <v>35</v>
      </c>
      <c r="G6" s="66">
        <v>2</v>
      </c>
      <c r="H6" s="68">
        <v>1</v>
      </c>
      <c r="I6" s="61">
        <f t="shared" si="3"/>
        <v>35</v>
      </c>
      <c r="J6" s="66">
        <v>2</v>
      </c>
      <c r="K6" s="65"/>
      <c r="L6" s="61">
        <f t="shared" si="4"/>
        <v>0</v>
      </c>
      <c r="M6" s="66"/>
      <c r="N6" s="67">
        <f t="shared" si="0"/>
        <v>6</v>
      </c>
      <c r="O6" s="61">
        <f t="shared" si="5"/>
        <v>105</v>
      </c>
    </row>
    <row r="7" spans="1:16" s="60" customFormat="1" ht="12.75" x14ac:dyDescent="0.2">
      <c r="A7" s="58" t="s">
        <v>9</v>
      </c>
      <c r="B7" s="61"/>
      <c r="C7" s="61">
        <f t="shared" si="1"/>
        <v>0</v>
      </c>
      <c r="D7" s="62"/>
      <c r="E7" s="61"/>
      <c r="F7" s="61">
        <f t="shared" si="2"/>
        <v>0</v>
      </c>
      <c r="G7" s="62"/>
      <c r="H7" s="61"/>
      <c r="I7" s="61">
        <f t="shared" si="3"/>
        <v>0</v>
      </c>
      <c r="J7" s="62"/>
      <c r="K7" s="61">
        <v>2</v>
      </c>
      <c r="L7" s="61">
        <f t="shared" si="4"/>
        <v>64</v>
      </c>
      <c r="M7" s="62">
        <v>3</v>
      </c>
      <c r="N7" s="63">
        <f t="shared" si="0"/>
        <v>3</v>
      </c>
      <c r="O7" s="61">
        <f t="shared" si="5"/>
        <v>64</v>
      </c>
    </row>
    <row r="8" spans="1:16" s="60" customFormat="1" ht="25.5" x14ac:dyDescent="0.2">
      <c r="A8" s="64" t="s">
        <v>20</v>
      </c>
      <c r="B8" s="65"/>
      <c r="C8" s="61">
        <f t="shared" si="1"/>
        <v>0</v>
      </c>
      <c r="D8" s="66"/>
      <c r="E8" s="65"/>
      <c r="F8" s="61">
        <f t="shared" si="2"/>
        <v>0</v>
      </c>
      <c r="G8" s="66"/>
      <c r="H8" s="65"/>
      <c r="I8" s="61">
        <f t="shared" si="3"/>
        <v>0</v>
      </c>
      <c r="J8" s="66"/>
      <c r="K8" s="65">
        <v>1</v>
      </c>
      <c r="L8" s="61">
        <f t="shared" si="4"/>
        <v>32</v>
      </c>
      <c r="M8" s="66">
        <v>2</v>
      </c>
      <c r="N8" s="67">
        <f t="shared" si="0"/>
        <v>2</v>
      </c>
      <c r="O8" s="61">
        <f t="shared" si="5"/>
        <v>32</v>
      </c>
    </row>
    <row r="9" spans="1:16" s="60" customFormat="1" ht="25.5" x14ac:dyDescent="0.2">
      <c r="A9" s="58" t="s">
        <v>7</v>
      </c>
      <c r="B9" s="61">
        <v>2</v>
      </c>
      <c r="C9" s="61">
        <f t="shared" si="1"/>
        <v>70</v>
      </c>
      <c r="D9" s="62">
        <v>2</v>
      </c>
      <c r="E9" s="61">
        <v>2</v>
      </c>
      <c r="F9" s="61">
        <f t="shared" si="2"/>
        <v>70</v>
      </c>
      <c r="G9" s="62">
        <v>2</v>
      </c>
      <c r="H9" s="61">
        <v>2</v>
      </c>
      <c r="I9" s="61">
        <f t="shared" si="3"/>
        <v>70</v>
      </c>
      <c r="J9" s="62">
        <v>2</v>
      </c>
      <c r="K9" s="61">
        <v>2</v>
      </c>
      <c r="L9" s="61">
        <f t="shared" si="4"/>
        <v>64</v>
      </c>
      <c r="M9" s="62">
        <v>2</v>
      </c>
      <c r="N9" s="63">
        <f>D9+G9+J9+M9</f>
        <v>8</v>
      </c>
      <c r="O9" s="61">
        <f t="shared" si="5"/>
        <v>274</v>
      </c>
    </row>
    <row r="10" spans="1:16" s="60" customFormat="1" ht="12.75" x14ac:dyDescent="0.2">
      <c r="A10" s="58" t="s">
        <v>10</v>
      </c>
      <c r="B10" s="61">
        <v>1</v>
      </c>
      <c r="C10" s="61">
        <f t="shared" si="1"/>
        <v>35</v>
      </c>
      <c r="D10" s="62">
        <v>1</v>
      </c>
      <c r="E10" s="61">
        <v>1</v>
      </c>
      <c r="F10" s="61">
        <f t="shared" si="2"/>
        <v>35</v>
      </c>
      <c r="G10" s="62">
        <v>1</v>
      </c>
      <c r="H10" s="61">
        <v>1</v>
      </c>
      <c r="I10" s="61">
        <f t="shared" si="3"/>
        <v>35</v>
      </c>
      <c r="J10" s="62">
        <v>1</v>
      </c>
      <c r="K10" s="61">
        <v>1</v>
      </c>
      <c r="L10" s="61">
        <f t="shared" si="4"/>
        <v>32</v>
      </c>
      <c r="M10" s="62">
        <v>1</v>
      </c>
      <c r="N10" s="63">
        <f t="shared" ref="N10" si="6">D10+G10+J10+M10</f>
        <v>4</v>
      </c>
      <c r="O10" s="61">
        <f t="shared" si="5"/>
        <v>137</v>
      </c>
    </row>
    <row r="11" spans="1:16" s="60" customFormat="1" ht="12.75" x14ac:dyDescent="0.2">
      <c r="A11" s="58" t="s">
        <v>16</v>
      </c>
      <c r="B11" s="59">
        <f t="shared" ref="B11:N11" si="7">SUM(B3:B10)</f>
        <v>14</v>
      </c>
      <c r="C11" s="59">
        <f>SUM(C3:C10)</f>
        <v>490</v>
      </c>
      <c r="D11" s="69">
        <f t="shared" si="7"/>
        <v>25</v>
      </c>
      <c r="E11" s="70">
        <f t="shared" si="7"/>
        <v>14</v>
      </c>
      <c r="F11" s="70">
        <f>SUM(F3:F10)</f>
        <v>490</v>
      </c>
      <c r="G11" s="69">
        <f t="shared" si="7"/>
        <v>25</v>
      </c>
      <c r="H11" s="70">
        <f t="shared" si="7"/>
        <v>13</v>
      </c>
      <c r="I11" s="70">
        <f>SUM(I3:I10)</f>
        <v>455</v>
      </c>
      <c r="J11" s="66">
        <f>SUM(J3:J10)</f>
        <v>23</v>
      </c>
      <c r="K11" s="70">
        <f t="shared" si="7"/>
        <v>15</v>
      </c>
      <c r="L11" s="70">
        <f>SUM(L3:L10)</f>
        <v>480</v>
      </c>
      <c r="M11" s="66">
        <f t="shared" si="7"/>
        <v>26</v>
      </c>
      <c r="N11" s="59">
        <f t="shared" si="7"/>
        <v>99</v>
      </c>
      <c r="O11" s="59">
        <f>SUM(O3:O10)</f>
        <v>1915</v>
      </c>
      <c r="P11" s="60">
        <f>C11+F11+I11+L11</f>
        <v>1915</v>
      </c>
    </row>
    <row r="17" spans="1:13" s="60" customFormat="1" ht="12.75" x14ac:dyDescent="0.2">
      <c r="A17" s="94"/>
      <c r="B17" s="94"/>
      <c r="C17" s="94"/>
      <c r="D17" s="94"/>
      <c r="E17" s="94"/>
      <c r="F17" s="94"/>
      <c r="G17" s="94"/>
      <c r="H17" s="94"/>
      <c r="I17" s="94"/>
      <c r="J17" s="94"/>
    </row>
    <row r="18" spans="1:13" s="60" customFormat="1" ht="12.75" x14ac:dyDescent="0.2">
      <c r="A18" s="71"/>
      <c r="B18" s="72"/>
      <c r="C18" s="72"/>
      <c r="D18" s="72"/>
    </row>
    <row r="19" spans="1:13" s="60" customFormat="1" ht="12.75" x14ac:dyDescent="0.2">
      <c r="A19" s="95" t="s">
        <v>38</v>
      </c>
      <c r="B19" s="95" t="s">
        <v>42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</row>
    <row r="20" spans="1:13" s="60" customFormat="1" ht="12.75" x14ac:dyDescent="0.2">
      <c r="A20" s="95"/>
      <c r="B20" s="74" t="s">
        <v>12</v>
      </c>
      <c r="C20" s="73" t="s">
        <v>41</v>
      </c>
      <c r="D20" s="74" t="s">
        <v>0</v>
      </c>
      <c r="E20" s="74" t="s">
        <v>13</v>
      </c>
      <c r="F20" s="73" t="s">
        <v>41</v>
      </c>
      <c r="G20" s="74" t="s">
        <v>0</v>
      </c>
      <c r="H20" s="74" t="s">
        <v>14</v>
      </c>
      <c r="I20" s="73" t="s">
        <v>41</v>
      </c>
      <c r="J20" s="74" t="s">
        <v>0</v>
      </c>
      <c r="K20" s="74" t="s">
        <v>0</v>
      </c>
      <c r="L20" s="74" t="s">
        <v>41</v>
      </c>
    </row>
    <row r="21" spans="1:13" s="60" customFormat="1" ht="12.75" x14ac:dyDescent="0.2">
      <c r="A21" s="75" t="s">
        <v>4</v>
      </c>
      <c r="B21" s="76">
        <v>3</v>
      </c>
      <c r="C21" s="77">
        <f>B21*35</f>
        <v>105</v>
      </c>
      <c r="D21" s="78">
        <v>6</v>
      </c>
      <c r="E21" s="76">
        <v>3</v>
      </c>
      <c r="F21" s="76">
        <f>E21*35</f>
        <v>105</v>
      </c>
      <c r="G21" s="78">
        <v>6</v>
      </c>
      <c r="H21" s="76">
        <v>3</v>
      </c>
      <c r="I21" s="77">
        <f>H21*32</f>
        <v>96</v>
      </c>
      <c r="J21" s="78">
        <v>6</v>
      </c>
      <c r="K21" s="79">
        <f>D21+G21+J21+F22</f>
        <v>88</v>
      </c>
      <c r="L21" s="77">
        <f>C21+F21+I21</f>
        <v>306</v>
      </c>
    </row>
    <row r="22" spans="1:13" s="60" customFormat="1" ht="12.75" x14ac:dyDescent="0.2">
      <c r="A22" s="75" t="s">
        <v>5</v>
      </c>
      <c r="B22" s="76">
        <v>2</v>
      </c>
      <c r="C22" s="77">
        <f t="shared" ref="C22:C25" si="8">B22*35</f>
        <v>70</v>
      </c>
      <c r="D22" s="78">
        <v>4</v>
      </c>
      <c r="E22" s="76">
        <v>2</v>
      </c>
      <c r="F22" s="76">
        <f t="shared" ref="F22:F25" si="9">E22*35</f>
        <v>70</v>
      </c>
      <c r="G22" s="78">
        <v>4</v>
      </c>
      <c r="H22" s="76">
        <v>2</v>
      </c>
      <c r="I22" s="77">
        <f t="shared" ref="I22:I25" si="10">H22*32</f>
        <v>64</v>
      </c>
      <c r="J22" s="78">
        <v>4</v>
      </c>
      <c r="K22" s="79">
        <f>D22+G22+J22+F23</f>
        <v>82</v>
      </c>
      <c r="L22" s="77">
        <f t="shared" ref="L22:L25" si="11">C22+F22+I22</f>
        <v>204</v>
      </c>
    </row>
    <row r="23" spans="1:13" s="60" customFormat="1" ht="25.5" x14ac:dyDescent="0.2">
      <c r="A23" s="80" t="s">
        <v>7</v>
      </c>
      <c r="B23" s="76">
        <v>2</v>
      </c>
      <c r="C23" s="77">
        <f t="shared" si="8"/>
        <v>70</v>
      </c>
      <c r="D23" s="78">
        <v>2</v>
      </c>
      <c r="E23" s="76">
        <v>2</v>
      </c>
      <c r="F23" s="76">
        <f t="shared" si="9"/>
        <v>70</v>
      </c>
      <c r="G23" s="78">
        <v>2</v>
      </c>
      <c r="H23" s="76">
        <v>2</v>
      </c>
      <c r="I23" s="77">
        <f t="shared" si="10"/>
        <v>64</v>
      </c>
      <c r="J23" s="78">
        <v>2</v>
      </c>
      <c r="K23" s="79">
        <f>D23+G23+J23+F24</f>
        <v>6</v>
      </c>
      <c r="L23" s="77">
        <f t="shared" si="11"/>
        <v>204</v>
      </c>
    </row>
    <row r="24" spans="1:13" s="60" customFormat="1" ht="12.75" x14ac:dyDescent="0.2">
      <c r="A24" s="75" t="s">
        <v>8</v>
      </c>
      <c r="B24" s="76">
        <v>2</v>
      </c>
      <c r="C24" s="77">
        <f t="shared" si="8"/>
        <v>70</v>
      </c>
      <c r="D24" s="78">
        <v>3</v>
      </c>
      <c r="E24" s="76"/>
      <c r="F24" s="76">
        <f t="shared" si="9"/>
        <v>0</v>
      </c>
      <c r="G24" s="78"/>
      <c r="H24" s="76"/>
      <c r="I24" s="77">
        <f t="shared" si="10"/>
        <v>0</v>
      </c>
      <c r="J24" s="78"/>
      <c r="K24" s="79">
        <f>D24+G24+J24+F25</f>
        <v>38</v>
      </c>
      <c r="L24" s="77">
        <f t="shared" si="11"/>
        <v>70</v>
      </c>
    </row>
    <row r="25" spans="1:13" s="60" customFormat="1" ht="12.75" x14ac:dyDescent="0.2">
      <c r="A25" s="75" t="s">
        <v>10</v>
      </c>
      <c r="B25" s="76">
        <v>1</v>
      </c>
      <c r="C25" s="77">
        <f t="shared" si="8"/>
        <v>35</v>
      </c>
      <c r="D25" s="78">
        <v>1</v>
      </c>
      <c r="E25" s="76">
        <v>1</v>
      </c>
      <c r="F25" s="76">
        <f t="shared" si="9"/>
        <v>35</v>
      </c>
      <c r="G25" s="78">
        <v>1</v>
      </c>
      <c r="H25" s="76">
        <v>1</v>
      </c>
      <c r="I25" s="77">
        <f t="shared" si="10"/>
        <v>32</v>
      </c>
      <c r="J25" s="78">
        <v>1</v>
      </c>
      <c r="K25" s="79">
        <f>D25+G25+J25+F26</f>
        <v>283</v>
      </c>
      <c r="L25" s="77">
        <f t="shared" si="11"/>
        <v>102</v>
      </c>
    </row>
    <row r="26" spans="1:13" s="60" customFormat="1" ht="12.75" x14ac:dyDescent="0.2">
      <c r="A26" s="75" t="s">
        <v>16</v>
      </c>
      <c r="B26" s="79">
        <f t="shared" ref="B26:L26" si="12">SUM(B21:B25)</f>
        <v>10</v>
      </c>
      <c r="C26" s="81">
        <f t="shared" si="12"/>
        <v>350</v>
      </c>
      <c r="D26" s="82">
        <f t="shared" si="12"/>
        <v>16</v>
      </c>
      <c r="E26" s="79">
        <f t="shared" si="12"/>
        <v>8</v>
      </c>
      <c r="F26" s="79">
        <f t="shared" si="12"/>
        <v>280</v>
      </c>
      <c r="G26" s="82">
        <f t="shared" si="12"/>
        <v>13</v>
      </c>
      <c r="H26" s="79">
        <f t="shared" si="12"/>
        <v>8</v>
      </c>
      <c r="I26" s="81">
        <f t="shared" si="12"/>
        <v>256</v>
      </c>
      <c r="J26" s="82">
        <f t="shared" si="12"/>
        <v>13</v>
      </c>
      <c r="K26" s="79">
        <f t="shared" si="12"/>
        <v>497</v>
      </c>
      <c r="L26" s="81">
        <f t="shared" si="12"/>
        <v>886</v>
      </c>
      <c r="M26" s="60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Tehničar za vozila</vt:lpstr>
      <vt:lpstr>OO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Damir Zvonar</cp:lastModifiedBy>
  <cp:lastPrinted>2024-11-11T13:13:58Z</cp:lastPrinted>
  <dcterms:created xsi:type="dcterms:W3CDTF">2023-10-16T10:32:43Z</dcterms:created>
  <dcterms:modified xsi:type="dcterms:W3CDTF">2026-01-20T13:44:13Z</dcterms:modified>
</cp:coreProperties>
</file>