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8" documentId="8_{E6FCAA90-1F94-4138-938D-5C1E3173278B}" xr6:coauthVersionLast="47" xr6:coauthVersionMax="47" xr10:uidLastSave="{37A66A2E-8331-426F-9041-CA4CA3C4B7C9}"/>
  <bookViews>
    <workbookView xWindow="2310" yWindow="315" windowWidth="26205" windowHeight="15165" xr2:uid="{B43D766A-2D91-406D-BAF6-00BBE218A314}"/>
  </bookViews>
  <sheets>
    <sheet name="MEHANIČAR_POLJOP_MEH" sheetId="1" r:id="rId1"/>
  </sheets>
  <definedNames>
    <definedName name="_Toc157676429" localSheetId="0">MEHANIČAR_POLJOP_MEH!$B$35</definedName>
    <definedName name="_Toc177978864" localSheetId="0">MEHANIČAR_POLJOP_MEH!$B$34</definedName>
    <definedName name="_Toc177978870" localSheetId="0">MEHANIČAR_POLJOP_MEH!$B$36</definedName>
    <definedName name="_Toc177978871" localSheetId="0">MEHANIČAR_POLJOP_MEH!$B$37</definedName>
    <definedName name="_Toc177978872" localSheetId="0">MEHANIČAR_POLJOP_MEH!$B$38</definedName>
    <definedName name="_Toc177978873" localSheetId="0">MEHANIČAR_POLJOP_MEH!#REF!</definedName>
    <definedName name="_Toc177978874" localSheetId="0">MEHANIČAR_POLJOP_MEH!#REF!</definedName>
    <definedName name="_Toc177978875" localSheetId="0">MEHANIČAR_POLJOP_MEH!#REF!</definedName>
    <definedName name="_Toc177978877" localSheetId="0">MEHANIČAR_POLJOP_MEH!$B$34</definedName>
    <definedName name="_Toc177978878" localSheetId="0">MEHANIČAR_POLJOP_MEH!$B$35</definedName>
    <definedName name="_Toc177978887" localSheetId="0">MEHANIČAR_POLJOP_MEH!#REF!</definedName>
    <definedName name="_xlnm.Print_Area" localSheetId="0">MEHANIČAR_POLJOP_MEH!$A$1:$X$46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1" l="1"/>
  <c r="C40" i="1"/>
  <c r="L56" i="1" s="1"/>
  <c r="R39" i="1"/>
  <c r="Q39" i="1"/>
  <c r="P39" i="1"/>
  <c r="O39" i="1"/>
  <c r="N39" i="1"/>
  <c r="M39" i="1"/>
  <c r="L39" i="1"/>
  <c r="K39" i="1"/>
  <c r="J39" i="1"/>
  <c r="R38" i="1"/>
  <c r="Q38" i="1"/>
  <c r="P38" i="1"/>
  <c r="O38" i="1"/>
  <c r="N38" i="1"/>
  <c r="M38" i="1"/>
  <c r="L38" i="1"/>
  <c r="K38" i="1"/>
  <c r="J38" i="1"/>
  <c r="R37" i="1"/>
  <c r="Q37" i="1"/>
  <c r="P37" i="1"/>
  <c r="O37" i="1"/>
  <c r="N37" i="1"/>
  <c r="M37" i="1"/>
  <c r="S37" i="1" s="1"/>
  <c r="L37" i="1"/>
  <c r="K37" i="1"/>
  <c r="J37" i="1"/>
  <c r="R36" i="1"/>
  <c r="Q36" i="1"/>
  <c r="P36" i="1"/>
  <c r="O36" i="1"/>
  <c r="N36" i="1"/>
  <c r="M36" i="1"/>
  <c r="L36" i="1"/>
  <c r="K36" i="1"/>
  <c r="J36" i="1"/>
  <c r="R35" i="1"/>
  <c r="Q35" i="1"/>
  <c r="P35" i="1"/>
  <c r="O35" i="1"/>
  <c r="N35" i="1"/>
  <c r="M35" i="1"/>
  <c r="L35" i="1"/>
  <c r="K35" i="1"/>
  <c r="J35" i="1"/>
  <c r="R34" i="1"/>
  <c r="Q34" i="1"/>
  <c r="P34" i="1"/>
  <c r="O34" i="1"/>
  <c r="N34" i="1"/>
  <c r="M34" i="1"/>
  <c r="L34" i="1"/>
  <c r="K34" i="1"/>
  <c r="J34" i="1"/>
  <c r="R33" i="1"/>
  <c r="Q33" i="1"/>
  <c r="P33" i="1"/>
  <c r="O33" i="1"/>
  <c r="N33" i="1"/>
  <c r="M33" i="1"/>
  <c r="L33" i="1"/>
  <c r="K33" i="1"/>
  <c r="J33" i="1"/>
  <c r="R32" i="1"/>
  <c r="Q32" i="1"/>
  <c r="P32" i="1"/>
  <c r="O32" i="1"/>
  <c r="N32" i="1"/>
  <c r="M32" i="1"/>
  <c r="L32" i="1"/>
  <c r="K32" i="1"/>
  <c r="J32" i="1"/>
  <c r="R31" i="1"/>
  <c r="Q31" i="1"/>
  <c r="P31" i="1"/>
  <c r="O31" i="1"/>
  <c r="N31" i="1"/>
  <c r="M31" i="1"/>
  <c r="L31" i="1"/>
  <c r="K31" i="1"/>
  <c r="J31" i="1"/>
  <c r="R30" i="1"/>
  <c r="Q30" i="1"/>
  <c r="P30" i="1"/>
  <c r="O30" i="1"/>
  <c r="N30" i="1"/>
  <c r="T30" i="1" s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C28" i="1"/>
  <c r="J56" i="1" s="1"/>
  <c r="R27" i="1"/>
  <c r="Q27" i="1"/>
  <c r="P27" i="1"/>
  <c r="O27" i="1"/>
  <c r="N27" i="1"/>
  <c r="T27" i="1" s="1"/>
  <c r="M27" i="1"/>
  <c r="S27" i="1" s="1"/>
  <c r="L27" i="1"/>
  <c r="K27" i="1"/>
  <c r="J27" i="1"/>
  <c r="R26" i="1"/>
  <c r="Q26" i="1"/>
  <c r="P26" i="1"/>
  <c r="O26" i="1"/>
  <c r="N26" i="1"/>
  <c r="M26" i="1"/>
  <c r="L26" i="1"/>
  <c r="K26" i="1"/>
  <c r="J26" i="1"/>
  <c r="R25" i="1"/>
  <c r="Q25" i="1"/>
  <c r="P25" i="1"/>
  <c r="O25" i="1"/>
  <c r="N25" i="1"/>
  <c r="M25" i="1"/>
  <c r="L25" i="1"/>
  <c r="K25" i="1"/>
  <c r="J25" i="1"/>
  <c r="R24" i="1"/>
  <c r="Q24" i="1"/>
  <c r="P24" i="1"/>
  <c r="O24" i="1"/>
  <c r="N24" i="1"/>
  <c r="M24" i="1"/>
  <c r="L24" i="1"/>
  <c r="K24" i="1"/>
  <c r="J24" i="1"/>
  <c r="R23" i="1"/>
  <c r="Q23" i="1"/>
  <c r="P23" i="1"/>
  <c r="O23" i="1"/>
  <c r="N23" i="1"/>
  <c r="T23" i="1" s="1"/>
  <c r="M23" i="1"/>
  <c r="L23" i="1"/>
  <c r="K23" i="1"/>
  <c r="J23" i="1"/>
  <c r="R22" i="1"/>
  <c r="Q22" i="1"/>
  <c r="P22" i="1"/>
  <c r="O22" i="1"/>
  <c r="N22" i="1"/>
  <c r="M22" i="1"/>
  <c r="L22" i="1"/>
  <c r="K22" i="1"/>
  <c r="J22" i="1"/>
  <c r="R21" i="1"/>
  <c r="Q21" i="1"/>
  <c r="P21" i="1"/>
  <c r="O21" i="1"/>
  <c r="N21" i="1"/>
  <c r="M21" i="1"/>
  <c r="L21" i="1"/>
  <c r="K21" i="1"/>
  <c r="J21" i="1"/>
  <c r="R20" i="1"/>
  <c r="Q20" i="1"/>
  <c r="P20" i="1"/>
  <c r="O20" i="1"/>
  <c r="N20" i="1"/>
  <c r="M20" i="1"/>
  <c r="S20" i="1" s="1"/>
  <c r="L20" i="1"/>
  <c r="K20" i="1"/>
  <c r="J20" i="1"/>
  <c r="R19" i="1"/>
  <c r="Q19" i="1"/>
  <c r="P19" i="1"/>
  <c r="O19" i="1"/>
  <c r="N19" i="1"/>
  <c r="M19" i="1"/>
  <c r="L19" i="1"/>
  <c r="K19" i="1"/>
  <c r="J19" i="1"/>
  <c r="R18" i="1"/>
  <c r="Q18" i="1"/>
  <c r="P18" i="1"/>
  <c r="O18" i="1"/>
  <c r="N18" i="1"/>
  <c r="T18" i="1" s="1"/>
  <c r="M18" i="1"/>
  <c r="L18" i="1"/>
  <c r="K18" i="1"/>
  <c r="J18" i="1"/>
  <c r="R17" i="1"/>
  <c r="Q17" i="1"/>
  <c r="P17" i="1"/>
  <c r="O17" i="1"/>
  <c r="N17" i="1"/>
  <c r="T17" i="1" s="1"/>
  <c r="M17" i="1"/>
  <c r="S17" i="1" s="1"/>
  <c r="L17" i="1"/>
  <c r="K17" i="1"/>
  <c r="J17" i="1"/>
  <c r="R16" i="1"/>
  <c r="Q16" i="1"/>
  <c r="P16" i="1"/>
  <c r="O16" i="1"/>
  <c r="N16" i="1"/>
  <c r="M16" i="1"/>
  <c r="L16" i="1"/>
  <c r="K16" i="1"/>
  <c r="J16" i="1"/>
  <c r="C15" i="1"/>
  <c r="R14" i="1"/>
  <c r="Q14" i="1"/>
  <c r="P14" i="1"/>
  <c r="O14" i="1"/>
  <c r="N14" i="1"/>
  <c r="M14" i="1"/>
  <c r="S14" i="1" s="1"/>
  <c r="L14" i="1"/>
  <c r="K14" i="1"/>
  <c r="J14" i="1"/>
  <c r="R13" i="1"/>
  <c r="Q13" i="1"/>
  <c r="P13" i="1"/>
  <c r="O13" i="1"/>
  <c r="N13" i="1"/>
  <c r="M13" i="1"/>
  <c r="L13" i="1"/>
  <c r="K13" i="1"/>
  <c r="J13" i="1"/>
  <c r="R12" i="1"/>
  <c r="Q12" i="1"/>
  <c r="P12" i="1"/>
  <c r="O12" i="1"/>
  <c r="N12" i="1"/>
  <c r="M12" i="1"/>
  <c r="L12" i="1"/>
  <c r="K12" i="1"/>
  <c r="J12" i="1"/>
  <c r="R11" i="1"/>
  <c r="Q11" i="1"/>
  <c r="P11" i="1"/>
  <c r="O11" i="1"/>
  <c r="N11" i="1"/>
  <c r="M11" i="1"/>
  <c r="L11" i="1"/>
  <c r="K11" i="1"/>
  <c r="J11" i="1"/>
  <c r="R10" i="1"/>
  <c r="Q10" i="1"/>
  <c r="P10" i="1"/>
  <c r="O10" i="1"/>
  <c r="N10" i="1"/>
  <c r="M10" i="1"/>
  <c r="L10" i="1"/>
  <c r="K10" i="1"/>
  <c r="J10" i="1"/>
  <c r="R9" i="1"/>
  <c r="Q9" i="1"/>
  <c r="P9" i="1"/>
  <c r="O9" i="1"/>
  <c r="N9" i="1"/>
  <c r="M9" i="1"/>
  <c r="L9" i="1"/>
  <c r="K9" i="1"/>
  <c r="J9" i="1"/>
  <c r="R8" i="1"/>
  <c r="Q8" i="1"/>
  <c r="P8" i="1"/>
  <c r="O8" i="1"/>
  <c r="N8" i="1"/>
  <c r="M8" i="1"/>
  <c r="L8" i="1"/>
  <c r="K8" i="1"/>
  <c r="J8" i="1"/>
  <c r="R7" i="1"/>
  <c r="Q7" i="1"/>
  <c r="P7" i="1"/>
  <c r="O7" i="1"/>
  <c r="N7" i="1"/>
  <c r="T7" i="1" s="1"/>
  <c r="M7" i="1"/>
  <c r="L7" i="1"/>
  <c r="K7" i="1"/>
  <c r="J7" i="1"/>
  <c r="R6" i="1"/>
  <c r="Q6" i="1"/>
  <c r="P6" i="1"/>
  <c r="O6" i="1"/>
  <c r="N6" i="1"/>
  <c r="M6" i="1"/>
  <c r="L6" i="1"/>
  <c r="K6" i="1"/>
  <c r="J6" i="1"/>
  <c r="R5" i="1"/>
  <c r="Q5" i="1"/>
  <c r="P5" i="1"/>
  <c r="O5" i="1"/>
  <c r="N5" i="1"/>
  <c r="M5" i="1"/>
  <c r="L5" i="1"/>
  <c r="K5" i="1"/>
  <c r="J5" i="1"/>
  <c r="R4" i="1"/>
  <c r="Q4" i="1"/>
  <c r="P4" i="1"/>
  <c r="O4" i="1"/>
  <c r="N4" i="1"/>
  <c r="M4" i="1"/>
  <c r="L4" i="1"/>
  <c r="K4" i="1"/>
  <c r="J4" i="1"/>
  <c r="R3" i="1"/>
  <c r="Q3" i="1"/>
  <c r="P3" i="1"/>
  <c r="O3" i="1"/>
  <c r="N3" i="1"/>
  <c r="M3" i="1"/>
  <c r="L3" i="1"/>
  <c r="K3" i="1"/>
  <c r="J3" i="1"/>
  <c r="R2" i="1"/>
  <c r="Q2" i="1"/>
  <c r="P2" i="1"/>
  <c r="O2" i="1"/>
  <c r="N2" i="1"/>
  <c r="M2" i="1"/>
  <c r="L2" i="1"/>
  <c r="K2" i="1"/>
  <c r="J2" i="1"/>
  <c r="T20" i="1" l="1"/>
  <c r="S30" i="1"/>
  <c r="S33" i="1"/>
  <c r="S7" i="1"/>
  <c r="T13" i="1"/>
  <c r="T25" i="1"/>
  <c r="T26" i="1"/>
  <c r="T24" i="1"/>
  <c r="S39" i="1"/>
  <c r="T39" i="1"/>
  <c r="S16" i="1"/>
  <c r="T4" i="1"/>
  <c r="S13" i="1"/>
  <c r="T16" i="1"/>
  <c r="S25" i="1"/>
  <c r="T36" i="1"/>
  <c r="S34" i="1"/>
  <c r="T34" i="1"/>
  <c r="T35" i="1"/>
  <c r="C43" i="1"/>
  <c r="C46" i="1" s="1"/>
  <c r="T33" i="1"/>
  <c r="S36" i="1"/>
  <c r="S2" i="1"/>
  <c r="T2" i="1"/>
  <c r="P28" i="1"/>
  <c r="S3" i="1"/>
  <c r="T14" i="1"/>
  <c r="T37" i="1"/>
  <c r="T3" i="1"/>
  <c r="S24" i="1"/>
  <c r="S26" i="1"/>
  <c r="L60" i="1"/>
  <c r="L57" i="1"/>
  <c r="T11" i="1"/>
  <c r="K28" i="1"/>
  <c r="S18" i="1"/>
  <c r="R40" i="1"/>
  <c r="M40" i="1"/>
  <c r="T21" i="1"/>
  <c r="T38" i="1"/>
  <c r="S9" i="1"/>
  <c r="S35" i="1"/>
  <c r="S23" i="1"/>
  <c r="Q40" i="1"/>
  <c r="S11" i="1"/>
  <c r="Q28" i="1"/>
  <c r="S12" i="1"/>
  <c r="T12" i="1"/>
  <c r="S10" i="1"/>
  <c r="N28" i="1"/>
  <c r="H56" i="1"/>
  <c r="H57" i="1" s="1"/>
  <c r="S31" i="1"/>
  <c r="R15" i="1"/>
  <c r="Q15" i="1"/>
  <c r="P40" i="1"/>
  <c r="T31" i="1"/>
  <c r="K40" i="1"/>
  <c r="N40" i="1"/>
  <c r="J40" i="1"/>
  <c r="L58" i="1" s="1"/>
  <c r="M58" i="1" s="1"/>
  <c r="O40" i="1"/>
  <c r="S38" i="1"/>
  <c r="R28" i="1"/>
  <c r="T22" i="1"/>
  <c r="S21" i="1"/>
  <c r="S22" i="1"/>
  <c r="M28" i="1"/>
  <c r="T10" i="1"/>
  <c r="J28" i="1"/>
  <c r="J58" i="1" s="1"/>
  <c r="K58" i="1" s="1"/>
  <c r="O28" i="1"/>
  <c r="S6" i="1"/>
  <c r="T5" i="1"/>
  <c r="T6" i="1"/>
  <c r="K15" i="1"/>
  <c r="T9" i="1"/>
  <c r="T8" i="1"/>
  <c r="P15" i="1"/>
  <c r="S8" i="1"/>
  <c r="S5" i="1"/>
  <c r="S4" i="1"/>
  <c r="J15" i="1"/>
  <c r="O15" i="1"/>
  <c r="J60" i="1"/>
  <c r="J57" i="1"/>
  <c r="K56" i="1"/>
  <c r="N15" i="1"/>
  <c r="S32" i="1"/>
  <c r="T32" i="1"/>
  <c r="S19" i="1"/>
  <c r="T19" i="1"/>
  <c r="S29" i="1"/>
  <c r="M15" i="1"/>
  <c r="T29" i="1"/>
  <c r="M56" i="1"/>
  <c r="H60" i="1"/>
  <c r="O56" i="1"/>
  <c r="O57" i="1" l="1"/>
  <c r="I56" i="1"/>
  <c r="T28" i="1"/>
  <c r="W28" i="1" s="1"/>
  <c r="J46" i="1"/>
  <c r="T40" i="1"/>
  <c r="W40" i="1" s="1"/>
  <c r="K46" i="1"/>
  <c r="S28" i="1"/>
  <c r="V28" i="1" s="1"/>
  <c r="H58" i="1"/>
  <c r="I58" i="1" s="1"/>
  <c r="T15" i="1"/>
  <c r="W15" i="1" s="1"/>
  <c r="S15" i="1"/>
  <c r="V15" i="1" s="1"/>
  <c r="S40" i="1"/>
  <c r="V40" i="1" s="1"/>
</calcChain>
</file>

<file path=xl/sharedStrings.xml><?xml version="1.0" encoding="utf-8"?>
<sst xmlns="http://schemas.openxmlformats.org/spreadsheetml/2006/main" count="71" uniqueCount="66">
  <si>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</si>
  <si>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</si>
  <si>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</si>
  <si>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</si>
  <si>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</si>
  <si>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</si>
  <si>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</si>
  <si>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</si>
  <si>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</si>
  <si>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</si>
  <si>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</si>
  <si>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</si>
  <si>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</si>
  <si>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</si>
  <si>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</si>
  <si>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</si>
  <si>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</si>
  <si>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</si>
  <si>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Osnove primijenjene matematike</t>
  </si>
  <si>
    <t>Osnove strojarstva</t>
  </si>
  <si>
    <t>Precizna mjerenja</t>
  </si>
  <si>
    <t>Planiranje i priprema rada</t>
  </si>
  <si>
    <t xml:space="preserve"> Ručne obrade i obrade deformiranjem</t>
  </si>
  <si>
    <t>Osnove informacijske i komunikacijske tehnologije</t>
  </si>
  <si>
    <t>Rastavljivi spojevi</t>
  </si>
  <si>
    <t>Nerastavljivi spojevi</t>
  </si>
  <si>
    <t>Tehnologija strojne obrade rezanjem</t>
  </si>
  <si>
    <t>Elektrotehnika u strojarstvu</t>
  </si>
  <si>
    <t>Korozija i održivi razvoj</t>
  </si>
  <si>
    <t>Organizacija rada</t>
  </si>
  <si>
    <t>ukupno</t>
  </si>
  <si>
    <t>Osnove algebre i analitičke geometrije u tehnici</t>
  </si>
  <si>
    <t>Crtanje na računalu i tolerancije</t>
  </si>
  <si>
    <t>Oruđa za obradu tla</t>
  </si>
  <si>
    <t>Konstrukcija i načelo rada motora SUI</t>
  </si>
  <si>
    <t>Prijenosi snage na poljoprivrednim strojevima</t>
  </si>
  <si>
    <t>Radovi na motoru SUI</t>
  </si>
  <si>
    <t>Strojevi, uređaji i sustavi za rad u poljoprivredi</t>
  </si>
  <si>
    <t>Radovi na poljoprivrednim strojevima</t>
  </si>
  <si>
    <t>Održavanje i popravak strojeva i uređaja za rad u poljoprivredi</t>
  </si>
  <si>
    <t>Strojevi i uređaji za ubiranje ratarskih kultura</t>
  </si>
  <si>
    <t>IZBORNI MODUL/MODULI U 2. RAZREDU UKUPNO</t>
  </si>
  <si>
    <t>Osnove geometrije i financijske matematike</t>
  </si>
  <si>
    <t>Zavarivanje</t>
  </si>
  <si>
    <t>Elektrotehnika i upravljanje</t>
  </si>
  <si>
    <t>Poljoprivredni traktor</t>
  </si>
  <si>
    <t>Stacionarni strojevi i strojevi na farmama</t>
  </si>
  <si>
    <t>Održavanje i popravak poljoprivrednog traktora</t>
  </si>
  <si>
    <t>Održavanje i popravak strojeva na farmama</t>
  </si>
  <si>
    <t>Održavanje i popravak strojeva za ubiranje ratarskih kultura</t>
  </si>
  <si>
    <t>Izrada projektnog zadatka</t>
  </si>
  <si>
    <t>IZBORNI MODUL/MODULI U 3. RAZREDU UKUPNO</t>
  </si>
  <si>
    <t>UKUPNO IZBORNI DIO</t>
  </si>
  <si>
    <t>UKUPNO</t>
  </si>
  <si>
    <t>STRUKOVNI DIO</t>
  </si>
  <si>
    <t>UČENJE TEMELJENO NA RADU</t>
  </si>
  <si>
    <t>Općeobrazovni dio</t>
  </si>
  <si>
    <t>NKSO</t>
  </si>
  <si>
    <t>1.</t>
  </si>
  <si>
    <t>%</t>
  </si>
  <si>
    <t>2.</t>
  </si>
  <si>
    <t>3.</t>
  </si>
  <si>
    <t>OO</t>
  </si>
  <si>
    <t>STR</t>
  </si>
  <si>
    <t>UTR</t>
  </si>
  <si>
    <t>UTR MIN CSVET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</si>
</sst>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Calibri"/>
      <family val="2"/>
      <charset val="238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charset val="238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charset val="238"/>
      <scheme val="minor"/>
    </font>
    <font>
      <b/>
      <sz val="10"/>
      <color rgb="FFC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10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2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vertical="center" wrapText="1"/>
    </xf>
    <xf numFmtId="2" fontId="6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2" fontId="8" fillId="5" borderId="1" xfId="1" applyNumberFormat="1" applyFont="1" applyFill="1" applyBorder="1" applyAlignment="1">
      <alignment horizontal="center" vertical="center"/>
    </xf>
    <xf numFmtId="2" fontId="8" fillId="5" borderId="0" xfId="1" applyNumberFormat="1" applyFont="1" applyFill="1" applyAlignment="1">
      <alignment horizontal="center" vertical="center"/>
    </xf>
    <xf numFmtId="2" fontId="8" fillId="5" borderId="0" xfId="1" applyNumberFormat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center"/>
    </xf>
    <xf numFmtId="2" fontId="6" fillId="5" borderId="1" xfId="2" applyNumberFormat="1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6" fillId="4" borderId="1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0" applyFont="1" applyBorder="1"/>
    <xf numFmtId="0" fontId="9" fillId="0" borderId="1" xfId="1" applyFont="1" applyBorder="1" applyAlignment="1">
      <alignment wrapText="1"/>
    </xf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2" fontId="10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2" fontId="7" fillId="0" borderId="0" xfId="0" applyNumberFormat="1" applyFont="1"/>
    <xf numFmtId="0" fontId="7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/>
    <xf numFmtId="2" fontId="12" fillId="0" borderId="0" xfId="0" applyNumberFormat="1" applyFont="1"/>
    <xf numFmtId="2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Normal 4" xfId="1" xr:uid="{433A4ACA-C419-48F7-8AD4-2907332753FD}"/>
    <cellStyle name="Normalno" xfId="0" builtinId="0"/>
    <cellStyle name="Percent 3" xfId="2" xr:uid="{00B95245-CE86-4DE4-8E4A-621BF08D2E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47</xdr:row>
      <xdr:rowOff>219075</xdr:rowOff>
    </xdr:from>
    <xdr:to>
      <xdr:col>28</xdr:col>
      <xdr:colOff>448578</xdr:colOff>
      <xdr:row>74</xdr:row>
      <xdr:rowOff>124492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0666C4-645C-49DC-BBBF-EA62C86A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12782550"/>
          <a:ext cx="6468378" cy="478221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21</xdr:col>
      <xdr:colOff>163155</xdr:colOff>
      <xdr:row>85</xdr:row>
      <xdr:rowOff>38321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F61A95-77BF-481F-8F42-5BA2333EA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0" y="17783175"/>
          <a:ext cx="8811855" cy="1581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8B98-FB5D-4C0E-BAA5-9C626B60FBA0}">
  <dimension ref="A1:X60"/>
  <sheetViews>
    <sheetView tabSelected="1" zoomScaleNormal="100" zoomScaleSheetLayoutView="115" workbookViewId="0">
      <pane ySplit="1" topLeftCell="A2" activePane="bottomLeft" state="frozen"/>
      <selection pane="bottomLeft" activeCell="A50" activeCellId="8" sqref="A43:XFD43 A42:XFD42 A44:XFD44 A45:XFD45 A46:XFD46 A47:XFD47 A48:XFD48 A49:XFD49 A50:XFD50"/>
    </sheetView>
  </sheetViews>
  <sheetFormatPr defaultColWidth="9.28515625" defaultRowHeight="13.5" x14ac:dyDescent="0.25"/>
  <cols>
    <col min="1" max="1" width="11.7109375" style="60" customWidth="1"/>
    <col min="2" max="2" width="40.42578125" style="59" customWidth="1"/>
    <col min="3" max="3" width="6.42578125" style="60" customWidth="1"/>
    <col min="4" max="6" width="5.7109375" style="60" customWidth="1"/>
    <col min="7" max="7" width="8" style="60" customWidth="1"/>
    <col min="8" max="9" width="5.7109375" style="60" customWidth="1"/>
    <col min="10" max="11" width="7.140625" style="60" customWidth="1"/>
    <col min="12" max="12" width="9" style="60" customWidth="1"/>
    <col min="13" max="13" width="7.85546875" style="60" customWidth="1"/>
    <col min="14" max="14" width="7.7109375" style="60" customWidth="1"/>
    <col min="15" max="15" width="7.28515625" style="60" customWidth="1"/>
    <col min="16" max="16" width="7.5703125" style="60" customWidth="1"/>
    <col min="17" max="17" width="6.42578125" style="60" customWidth="1"/>
    <col min="18" max="18" width="7.42578125" style="60" customWidth="1"/>
    <col min="19" max="19" width="8.85546875" style="60" customWidth="1"/>
    <col min="20" max="20" width="9.28515625" style="60" customWidth="1"/>
    <col min="21" max="21" width="7.42578125" style="16" customWidth="1"/>
    <col min="22" max="16384" width="9.28515625" style="16"/>
  </cols>
  <sheetData>
    <row r="1" spans="1:24" s="7" customFormat="1" ht="54" x14ac:dyDescent="0.25">
      <c r="A1" s="1" t="s">
        <v>0</v>
      </c>
      <c r="B1" s="1" t="s">
        <v>1</v>
      </c>
      <c r="C1" s="2" t="s">
        <v>2</v>
      </c>
      <c r="D1" s="81" t="s">
        <v>3</v>
      </c>
      <c r="E1" s="81"/>
      <c r="F1" s="82" t="s">
        <v>4</v>
      </c>
      <c r="G1" s="83"/>
      <c r="H1" s="81" t="s">
        <v>5</v>
      </c>
      <c r="I1" s="84"/>
      <c r="J1" s="5" t="s">
        <v>6</v>
      </c>
      <c r="K1" s="5" t="s">
        <v>7</v>
      </c>
      <c r="L1" s="1" t="s">
        <v>8</v>
      </c>
      <c r="M1" s="85" t="s">
        <v>9</v>
      </c>
      <c r="N1" s="85"/>
      <c r="O1" s="85" t="s">
        <v>10</v>
      </c>
      <c r="P1" s="86"/>
      <c r="Q1" s="85" t="s">
        <v>11</v>
      </c>
      <c r="R1" s="86"/>
      <c r="S1" s="1" t="s">
        <v>12</v>
      </c>
      <c r="T1" s="1" t="s">
        <v>13</v>
      </c>
      <c r="U1" s="6" t="s">
        <v>14</v>
      </c>
      <c r="V1" s="1" t="s">
        <v>15</v>
      </c>
      <c r="W1" s="1" t="s">
        <v>16</v>
      </c>
      <c r="X1" s="6" t="s">
        <v>17</v>
      </c>
    </row>
    <row r="2" spans="1:24" ht="12.95" customHeight="1" x14ac:dyDescent="0.25">
      <c r="A2" s="1">
        <v>1</v>
      </c>
      <c r="B2" s="8" t="s">
        <v>18</v>
      </c>
      <c r="C2" s="9">
        <v>4</v>
      </c>
      <c r="D2" s="10">
        <v>50</v>
      </c>
      <c r="E2" s="10">
        <v>70</v>
      </c>
      <c r="F2" s="11">
        <v>10</v>
      </c>
      <c r="G2" s="11">
        <v>20</v>
      </c>
      <c r="H2" s="10">
        <v>20</v>
      </c>
      <c r="I2" s="10">
        <v>30</v>
      </c>
      <c r="J2" s="12">
        <f>C2*F2/100</f>
        <v>0.4</v>
      </c>
      <c r="K2" s="12">
        <f>C2*G2/100</f>
        <v>0.8</v>
      </c>
      <c r="L2" s="13">
        <f>C2*25</f>
        <v>100</v>
      </c>
      <c r="M2" s="14">
        <f>C2*25*D2/100</f>
        <v>50</v>
      </c>
      <c r="N2" s="14">
        <f>C2*25*E2/100</f>
        <v>70</v>
      </c>
      <c r="O2" s="14">
        <f>C2*25*F2/100</f>
        <v>10</v>
      </c>
      <c r="P2" s="14">
        <f>C2*25*G2/100</f>
        <v>20</v>
      </c>
      <c r="Q2" s="14">
        <f>C2*25*H2/100</f>
        <v>20</v>
      </c>
      <c r="R2" s="14">
        <f>C2*25*I2/100</f>
        <v>30</v>
      </c>
      <c r="S2" s="14">
        <f>M2+O2</f>
        <v>60</v>
      </c>
      <c r="T2" s="14">
        <f>N2+P2</f>
        <v>90</v>
      </c>
      <c r="U2" s="15"/>
      <c r="V2" s="15"/>
      <c r="W2" s="15"/>
      <c r="X2" s="15"/>
    </row>
    <row r="3" spans="1:24" ht="12.95" customHeight="1" x14ac:dyDescent="0.25">
      <c r="A3" s="1">
        <v>1</v>
      </c>
      <c r="B3" s="8" t="s">
        <v>19</v>
      </c>
      <c r="C3" s="9">
        <v>10</v>
      </c>
      <c r="D3" s="10">
        <v>40</v>
      </c>
      <c r="E3" s="10">
        <v>50</v>
      </c>
      <c r="F3" s="11">
        <v>30</v>
      </c>
      <c r="G3" s="11">
        <v>40</v>
      </c>
      <c r="H3" s="10">
        <v>10</v>
      </c>
      <c r="I3" s="10">
        <v>30</v>
      </c>
      <c r="J3" s="12">
        <f t="shared" ref="J3:J14" si="0">C3*F3/100</f>
        <v>3</v>
      </c>
      <c r="K3" s="12">
        <f t="shared" ref="K3:K14" si="1">C3*G3/100</f>
        <v>4</v>
      </c>
      <c r="L3" s="13">
        <f t="shared" ref="L3:L14" si="2">C3*25</f>
        <v>250</v>
      </c>
      <c r="M3" s="14">
        <f t="shared" ref="M3:M14" si="3">C3*25*D3/100</f>
        <v>100</v>
      </c>
      <c r="N3" s="14">
        <f t="shared" ref="N3:N39" si="4">C3*25*E3/100</f>
        <v>125</v>
      </c>
      <c r="O3" s="14">
        <f t="shared" ref="O3:O39" si="5">C3*25*F3/100</f>
        <v>75</v>
      </c>
      <c r="P3" s="14">
        <f t="shared" ref="P3:P39" si="6">C3*25*G3/100</f>
        <v>100</v>
      </c>
      <c r="Q3" s="14">
        <f t="shared" ref="Q3:Q27" si="7">C3*25*H3/100</f>
        <v>25</v>
      </c>
      <c r="R3" s="14">
        <f t="shared" ref="R3:R39" si="8">C3*25*I3/100</f>
        <v>75</v>
      </c>
      <c r="S3" s="14">
        <f t="shared" ref="S3:T16" si="9">M3+O3</f>
        <v>175</v>
      </c>
      <c r="T3" s="14">
        <f t="shared" si="9"/>
        <v>225</v>
      </c>
      <c r="U3" s="15"/>
      <c r="V3" s="15"/>
      <c r="W3" s="15"/>
      <c r="X3" s="15"/>
    </row>
    <row r="4" spans="1:24" ht="12.95" customHeight="1" x14ac:dyDescent="0.25">
      <c r="A4" s="1">
        <v>1</v>
      </c>
      <c r="B4" s="8" t="s">
        <v>20</v>
      </c>
      <c r="C4" s="9">
        <v>3</v>
      </c>
      <c r="D4" s="10">
        <v>30</v>
      </c>
      <c r="E4" s="10">
        <v>35</v>
      </c>
      <c r="F4" s="11">
        <v>60</v>
      </c>
      <c r="G4" s="11">
        <v>65</v>
      </c>
      <c r="H4" s="10">
        <v>10</v>
      </c>
      <c r="I4" s="10">
        <v>20</v>
      </c>
      <c r="J4" s="12">
        <f t="shared" si="0"/>
        <v>1.8</v>
      </c>
      <c r="K4" s="12">
        <f t="shared" si="1"/>
        <v>1.95</v>
      </c>
      <c r="L4" s="13">
        <f t="shared" si="2"/>
        <v>75</v>
      </c>
      <c r="M4" s="14">
        <f t="shared" si="3"/>
        <v>22.5</v>
      </c>
      <c r="N4" s="14">
        <f t="shared" si="4"/>
        <v>26.25</v>
      </c>
      <c r="O4" s="14">
        <f t="shared" si="5"/>
        <v>45</v>
      </c>
      <c r="P4" s="14">
        <f t="shared" si="6"/>
        <v>48.75</v>
      </c>
      <c r="Q4" s="14">
        <f t="shared" si="7"/>
        <v>7.5</v>
      </c>
      <c r="R4" s="14">
        <f t="shared" si="8"/>
        <v>15</v>
      </c>
      <c r="S4" s="14">
        <f t="shared" si="9"/>
        <v>67.5</v>
      </c>
      <c r="T4" s="14">
        <f t="shared" si="9"/>
        <v>75</v>
      </c>
      <c r="U4" s="15"/>
      <c r="V4" s="15"/>
      <c r="W4" s="15"/>
      <c r="X4" s="15"/>
    </row>
    <row r="5" spans="1:24" ht="12.4" customHeight="1" x14ac:dyDescent="0.25">
      <c r="A5" s="1">
        <v>1</v>
      </c>
      <c r="B5" s="8" t="s">
        <v>21</v>
      </c>
      <c r="C5" s="9">
        <v>2</v>
      </c>
      <c r="D5" s="10">
        <v>30</v>
      </c>
      <c r="E5" s="10">
        <v>35</v>
      </c>
      <c r="F5" s="11">
        <v>60</v>
      </c>
      <c r="G5" s="11">
        <v>65</v>
      </c>
      <c r="H5" s="10">
        <v>10</v>
      </c>
      <c r="I5" s="10">
        <v>20</v>
      </c>
      <c r="J5" s="12">
        <f t="shared" si="0"/>
        <v>1.2</v>
      </c>
      <c r="K5" s="12">
        <f t="shared" si="1"/>
        <v>1.3</v>
      </c>
      <c r="L5" s="13">
        <f t="shared" si="2"/>
        <v>50</v>
      </c>
      <c r="M5" s="14">
        <f t="shared" si="3"/>
        <v>15</v>
      </c>
      <c r="N5" s="14">
        <f t="shared" si="4"/>
        <v>17.5</v>
      </c>
      <c r="O5" s="14">
        <f t="shared" si="5"/>
        <v>30</v>
      </c>
      <c r="P5" s="14">
        <f t="shared" si="6"/>
        <v>32.5</v>
      </c>
      <c r="Q5" s="14">
        <f t="shared" si="7"/>
        <v>5</v>
      </c>
      <c r="R5" s="14">
        <f t="shared" si="8"/>
        <v>10</v>
      </c>
      <c r="S5" s="14">
        <f t="shared" si="9"/>
        <v>45</v>
      </c>
      <c r="T5" s="14">
        <f t="shared" si="9"/>
        <v>50</v>
      </c>
      <c r="U5" s="15"/>
      <c r="V5" s="15"/>
      <c r="W5" s="15"/>
      <c r="X5" s="15"/>
    </row>
    <row r="6" spans="1:24" ht="12.95" customHeight="1" x14ac:dyDescent="0.25">
      <c r="A6" s="1">
        <v>1</v>
      </c>
      <c r="B6" s="8" t="s">
        <v>22</v>
      </c>
      <c r="C6" s="9">
        <v>5</v>
      </c>
      <c r="D6" s="10">
        <v>10</v>
      </c>
      <c r="E6" s="10">
        <v>20</v>
      </c>
      <c r="F6" s="11">
        <v>70</v>
      </c>
      <c r="G6" s="11">
        <v>80</v>
      </c>
      <c r="H6" s="10">
        <v>10</v>
      </c>
      <c r="I6" s="10">
        <v>20</v>
      </c>
      <c r="J6" s="12">
        <f t="shared" si="0"/>
        <v>3.5</v>
      </c>
      <c r="K6" s="12">
        <f t="shared" si="1"/>
        <v>4</v>
      </c>
      <c r="L6" s="13">
        <f t="shared" si="2"/>
        <v>125</v>
      </c>
      <c r="M6" s="14">
        <f t="shared" si="3"/>
        <v>12.5</v>
      </c>
      <c r="N6" s="14">
        <f t="shared" si="4"/>
        <v>25</v>
      </c>
      <c r="O6" s="14">
        <f t="shared" si="5"/>
        <v>87.5</v>
      </c>
      <c r="P6" s="14">
        <f t="shared" si="6"/>
        <v>100</v>
      </c>
      <c r="Q6" s="14">
        <f t="shared" si="7"/>
        <v>12.5</v>
      </c>
      <c r="R6" s="14">
        <f t="shared" si="8"/>
        <v>25</v>
      </c>
      <c r="S6" s="14">
        <f t="shared" si="9"/>
        <v>100</v>
      </c>
      <c r="T6" s="14">
        <f t="shared" si="9"/>
        <v>125</v>
      </c>
      <c r="U6" s="15"/>
      <c r="V6" s="15"/>
      <c r="W6" s="15"/>
      <c r="X6" s="15"/>
    </row>
    <row r="7" spans="1:24" ht="25.5" x14ac:dyDescent="0.25">
      <c r="A7" s="1">
        <v>1</v>
      </c>
      <c r="B7" s="8" t="s">
        <v>23</v>
      </c>
      <c r="C7" s="9">
        <v>4</v>
      </c>
      <c r="D7" s="76">
        <v>20</v>
      </c>
      <c r="E7" s="76">
        <v>30</v>
      </c>
      <c r="F7" s="77">
        <v>40</v>
      </c>
      <c r="G7" s="77">
        <v>50</v>
      </c>
      <c r="H7" s="76">
        <v>20</v>
      </c>
      <c r="I7" s="76">
        <v>40</v>
      </c>
      <c r="J7" s="12">
        <f t="shared" si="0"/>
        <v>1.6</v>
      </c>
      <c r="K7" s="12">
        <f t="shared" si="1"/>
        <v>2</v>
      </c>
      <c r="L7" s="13">
        <f t="shared" si="2"/>
        <v>100</v>
      </c>
      <c r="M7" s="14">
        <f t="shared" si="3"/>
        <v>20</v>
      </c>
      <c r="N7" s="14">
        <f t="shared" si="4"/>
        <v>30</v>
      </c>
      <c r="O7" s="14">
        <f t="shared" si="5"/>
        <v>40</v>
      </c>
      <c r="P7" s="14">
        <f t="shared" si="6"/>
        <v>50</v>
      </c>
      <c r="Q7" s="14">
        <f t="shared" si="7"/>
        <v>20</v>
      </c>
      <c r="R7" s="14">
        <f t="shared" si="8"/>
        <v>40</v>
      </c>
      <c r="S7" s="14">
        <f t="shared" si="9"/>
        <v>60</v>
      </c>
      <c r="T7" s="14">
        <f t="shared" si="9"/>
        <v>80</v>
      </c>
      <c r="U7" s="15"/>
      <c r="V7" s="15"/>
      <c r="W7" s="15"/>
      <c r="X7" s="15"/>
    </row>
    <row r="8" spans="1:24" x14ac:dyDescent="0.25">
      <c r="A8" s="1">
        <v>1</v>
      </c>
      <c r="B8" s="8" t="s">
        <v>24</v>
      </c>
      <c r="C8" s="9">
        <v>3</v>
      </c>
      <c r="D8" s="10">
        <v>30</v>
      </c>
      <c r="E8" s="10">
        <v>35</v>
      </c>
      <c r="F8" s="11">
        <v>60</v>
      </c>
      <c r="G8" s="11">
        <v>65</v>
      </c>
      <c r="H8" s="10">
        <v>10</v>
      </c>
      <c r="I8" s="10">
        <v>20</v>
      </c>
      <c r="J8" s="12">
        <f t="shared" si="0"/>
        <v>1.8</v>
      </c>
      <c r="K8" s="12">
        <f t="shared" si="1"/>
        <v>1.95</v>
      </c>
      <c r="L8" s="13">
        <f t="shared" si="2"/>
        <v>75</v>
      </c>
      <c r="M8" s="14">
        <f t="shared" si="3"/>
        <v>22.5</v>
      </c>
      <c r="N8" s="14">
        <f t="shared" si="4"/>
        <v>26.25</v>
      </c>
      <c r="O8" s="14">
        <f t="shared" si="5"/>
        <v>45</v>
      </c>
      <c r="P8" s="14">
        <f t="shared" si="6"/>
        <v>48.75</v>
      </c>
      <c r="Q8" s="14">
        <f t="shared" si="7"/>
        <v>7.5</v>
      </c>
      <c r="R8" s="14">
        <f t="shared" si="8"/>
        <v>15</v>
      </c>
      <c r="S8" s="14">
        <f t="shared" si="9"/>
        <v>67.5</v>
      </c>
      <c r="T8" s="14">
        <f t="shared" si="9"/>
        <v>75</v>
      </c>
      <c r="U8" s="15"/>
      <c r="V8" s="15"/>
      <c r="W8" s="15"/>
      <c r="X8" s="15"/>
    </row>
    <row r="9" spans="1:24" x14ac:dyDescent="0.25">
      <c r="A9" s="1">
        <v>1</v>
      </c>
      <c r="B9" s="8" t="s">
        <v>25</v>
      </c>
      <c r="C9" s="9">
        <v>3</v>
      </c>
      <c r="D9" s="10">
        <v>30</v>
      </c>
      <c r="E9" s="10">
        <v>35</v>
      </c>
      <c r="F9" s="11">
        <v>60</v>
      </c>
      <c r="G9" s="11">
        <v>65</v>
      </c>
      <c r="H9" s="10">
        <v>10</v>
      </c>
      <c r="I9" s="10">
        <v>20</v>
      </c>
      <c r="J9" s="12">
        <f t="shared" si="0"/>
        <v>1.8</v>
      </c>
      <c r="K9" s="12">
        <f t="shared" si="1"/>
        <v>1.95</v>
      </c>
      <c r="L9" s="13">
        <f t="shared" si="2"/>
        <v>75</v>
      </c>
      <c r="M9" s="14">
        <f t="shared" si="3"/>
        <v>22.5</v>
      </c>
      <c r="N9" s="14">
        <f t="shared" si="4"/>
        <v>26.25</v>
      </c>
      <c r="O9" s="14">
        <f t="shared" si="5"/>
        <v>45</v>
      </c>
      <c r="P9" s="14">
        <f t="shared" si="6"/>
        <v>48.75</v>
      </c>
      <c r="Q9" s="14">
        <f t="shared" si="7"/>
        <v>7.5</v>
      </c>
      <c r="R9" s="14">
        <f t="shared" si="8"/>
        <v>15</v>
      </c>
      <c r="S9" s="14">
        <f t="shared" si="9"/>
        <v>67.5</v>
      </c>
      <c r="T9" s="14">
        <f t="shared" si="9"/>
        <v>75</v>
      </c>
      <c r="U9" s="15"/>
      <c r="V9" s="15"/>
      <c r="W9" s="15"/>
      <c r="X9" s="15"/>
    </row>
    <row r="10" spans="1:24" x14ac:dyDescent="0.25">
      <c r="A10" s="1">
        <v>1</v>
      </c>
      <c r="B10" s="8" t="s">
        <v>26</v>
      </c>
      <c r="C10" s="9">
        <v>3</v>
      </c>
      <c r="D10" s="10">
        <v>30</v>
      </c>
      <c r="E10" s="10">
        <v>35</v>
      </c>
      <c r="F10" s="11">
        <v>60</v>
      </c>
      <c r="G10" s="11">
        <v>65</v>
      </c>
      <c r="H10" s="10">
        <v>10</v>
      </c>
      <c r="I10" s="10">
        <v>20</v>
      </c>
      <c r="J10" s="12">
        <f t="shared" si="0"/>
        <v>1.8</v>
      </c>
      <c r="K10" s="12">
        <f t="shared" si="1"/>
        <v>1.95</v>
      </c>
      <c r="L10" s="13">
        <f t="shared" si="2"/>
        <v>75</v>
      </c>
      <c r="M10" s="14">
        <f t="shared" si="3"/>
        <v>22.5</v>
      </c>
      <c r="N10" s="14">
        <f t="shared" si="4"/>
        <v>26.25</v>
      </c>
      <c r="O10" s="14">
        <f t="shared" si="5"/>
        <v>45</v>
      </c>
      <c r="P10" s="14">
        <f t="shared" si="6"/>
        <v>48.75</v>
      </c>
      <c r="Q10" s="14">
        <f t="shared" si="7"/>
        <v>7.5</v>
      </c>
      <c r="R10" s="14">
        <f t="shared" si="8"/>
        <v>15</v>
      </c>
      <c r="S10" s="14">
        <f t="shared" si="9"/>
        <v>67.5</v>
      </c>
      <c r="T10" s="14">
        <f t="shared" si="9"/>
        <v>75</v>
      </c>
      <c r="U10" s="15"/>
      <c r="V10" s="15"/>
      <c r="W10" s="15"/>
      <c r="X10" s="15"/>
    </row>
    <row r="11" spans="1:24" x14ac:dyDescent="0.25">
      <c r="A11" s="1">
        <v>1</v>
      </c>
      <c r="B11" s="8" t="s">
        <v>27</v>
      </c>
      <c r="C11" s="9">
        <v>1</v>
      </c>
      <c r="D11" s="10">
        <v>30</v>
      </c>
      <c r="E11" s="10">
        <v>35</v>
      </c>
      <c r="F11" s="11">
        <v>60</v>
      </c>
      <c r="G11" s="11">
        <v>65</v>
      </c>
      <c r="H11" s="10">
        <v>10</v>
      </c>
      <c r="I11" s="10">
        <v>20</v>
      </c>
      <c r="J11" s="12">
        <f t="shared" si="0"/>
        <v>0.6</v>
      </c>
      <c r="K11" s="12">
        <f t="shared" si="1"/>
        <v>0.65</v>
      </c>
      <c r="L11" s="13">
        <f t="shared" si="2"/>
        <v>25</v>
      </c>
      <c r="M11" s="14">
        <f t="shared" si="3"/>
        <v>7.5</v>
      </c>
      <c r="N11" s="14">
        <f t="shared" si="4"/>
        <v>8.75</v>
      </c>
      <c r="O11" s="14">
        <f t="shared" si="5"/>
        <v>15</v>
      </c>
      <c r="P11" s="14">
        <f t="shared" si="6"/>
        <v>16.25</v>
      </c>
      <c r="Q11" s="14">
        <f t="shared" si="7"/>
        <v>2.5</v>
      </c>
      <c r="R11" s="14">
        <f t="shared" si="8"/>
        <v>5</v>
      </c>
      <c r="S11" s="14">
        <f t="shared" si="9"/>
        <v>22.5</v>
      </c>
      <c r="T11" s="14">
        <f t="shared" si="9"/>
        <v>25</v>
      </c>
      <c r="U11" s="15"/>
      <c r="V11" s="15"/>
      <c r="W11" s="15"/>
      <c r="X11" s="15"/>
    </row>
    <row r="12" spans="1:24" x14ac:dyDescent="0.25">
      <c r="A12" s="1">
        <v>1</v>
      </c>
      <c r="B12" s="8" t="s">
        <v>28</v>
      </c>
      <c r="C12" s="9">
        <v>4</v>
      </c>
      <c r="D12" s="10">
        <v>20</v>
      </c>
      <c r="E12" s="10">
        <v>40</v>
      </c>
      <c r="F12" s="11">
        <v>60</v>
      </c>
      <c r="G12" s="11">
        <v>65</v>
      </c>
      <c r="H12" s="10">
        <v>20</v>
      </c>
      <c r="I12" s="10">
        <v>30</v>
      </c>
      <c r="J12" s="12">
        <f t="shared" si="0"/>
        <v>2.4</v>
      </c>
      <c r="K12" s="12">
        <f t="shared" si="1"/>
        <v>2.6</v>
      </c>
      <c r="L12" s="13">
        <f t="shared" si="2"/>
        <v>100</v>
      </c>
      <c r="M12" s="14">
        <f t="shared" si="3"/>
        <v>20</v>
      </c>
      <c r="N12" s="14">
        <f t="shared" si="4"/>
        <v>40</v>
      </c>
      <c r="O12" s="14">
        <f t="shared" si="5"/>
        <v>60</v>
      </c>
      <c r="P12" s="14">
        <f t="shared" si="6"/>
        <v>65</v>
      </c>
      <c r="Q12" s="14">
        <f t="shared" si="7"/>
        <v>20</v>
      </c>
      <c r="R12" s="14">
        <f t="shared" si="8"/>
        <v>30</v>
      </c>
      <c r="S12" s="14">
        <f t="shared" si="9"/>
        <v>80</v>
      </c>
      <c r="T12" s="14">
        <f t="shared" si="9"/>
        <v>105</v>
      </c>
      <c r="U12" s="15"/>
      <c r="V12" s="15"/>
      <c r="W12" s="15"/>
      <c r="X12" s="15"/>
    </row>
    <row r="13" spans="1:24" x14ac:dyDescent="0.25">
      <c r="A13" s="1">
        <v>1</v>
      </c>
      <c r="B13" s="8" t="s">
        <v>29</v>
      </c>
      <c r="C13" s="9">
        <v>2</v>
      </c>
      <c r="D13" s="10">
        <v>40</v>
      </c>
      <c r="E13" s="10">
        <v>50</v>
      </c>
      <c r="F13" s="11">
        <v>30</v>
      </c>
      <c r="G13" s="11">
        <v>40</v>
      </c>
      <c r="H13" s="10">
        <v>10</v>
      </c>
      <c r="I13" s="10">
        <v>20</v>
      </c>
      <c r="J13" s="12">
        <f t="shared" si="0"/>
        <v>0.6</v>
      </c>
      <c r="K13" s="12">
        <f t="shared" si="1"/>
        <v>0.8</v>
      </c>
      <c r="L13" s="13">
        <f t="shared" si="2"/>
        <v>50</v>
      </c>
      <c r="M13" s="14">
        <f t="shared" si="3"/>
        <v>20</v>
      </c>
      <c r="N13" s="14">
        <f t="shared" si="4"/>
        <v>25</v>
      </c>
      <c r="O13" s="14">
        <f t="shared" si="5"/>
        <v>15</v>
      </c>
      <c r="P13" s="14">
        <f t="shared" si="6"/>
        <v>20</v>
      </c>
      <c r="Q13" s="14">
        <f t="shared" si="7"/>
        <v>5</v>
      </c>
      <c r="R13" s="14">
        <f t="shared" si="8"/>
        <v>10</v>
      </c>
      <c r="S13" s="14">
        <f t="shared" si="9"/>
        <v>35</v>
      </c>
      <c r="T13" s="14">
        <f t="shared" si="9"/>
        <v>45</v>
      </c>
      <c r="U13" s="15"/>
      <c r="V13" s="15"/>
      <c r="W13" s="15"/>
      <c r="X13" s="15"/>
    </row>
    <row r="14" spans="1:24" x14ac:dyDescent="0.25">
      <c r="A14" s="1">
        <v>1</v>
      </c>
      <c r="B14" s="18"/>
      <c r="C14" s="14"/>
      <c r="D14" s="10"/>
      <c r="E14" s="10"/>
      <c r="F14" s="17"/>
      <c r="G14" s="17"/>
      <c r="H14" s="10"/>
      <c r="I14" s="10"/>
      <c r="J14" s="12">
        <f t="shared" si="0"/>
        <v>0</v>
      </c>
      <c r="K14" s="12">
        <f t="shared" si="1"/>
        <v>0</v>
      </c>
      <c r="L14" s="13">
        <f t="shared" si="2"/>
        <v>0</v>
      </c>
      <c r="M14" s="14">
        <f t="shared" si="3"/>
        <v>0</v>
      </c>
      <c r="N14" s="14">
        <f t="shared" si="4"/>
        <v>0</v>
      </c>
      <c r="O14" s="14">
        <f t="shared" si="5"/>
        <v>0</v>
      </c>
      <c r="P14" s="14">
        <f t="shared" si="6"/>
        <v>0</v>
      </c>
      <c r="Q14" s="14">
        <f t="shared" si="7"/>
        <v>0</v>
      </c>
      <c r="R14" s="14">
        <f t="shared" si="8"/>
        <v>0</v>
      </c>
      <c r="S14" s="14">
        <f t="shared" si="9"/>
        <v>0</v>
      </c>
      <c r="T14" s="14">
        <f t="shared" si="9"/>
        <v>0</v>
      </c>
      <c r="U14" s="15"/>
      <c r="V14" s="15"/>
      <c r="W14" s="15"/>
      <c r="X14" s="15"/>
    </row>
    <row r="15" spans="1:24" s="27" customFormat="1" x14ac:dyDescent="0.25">
      <c r="A15" s="19" t="s">
        <v>30</v>
      </c>
      <c r="B15" s="20"/>
      <c r="C15" s="21">
        <f>SUM(C2:C14)</f>
        <v>44</v>
      </c>
      <c r="D15" s="22"/>
      <c r="E15" s="22"/>
      <c r="F15" s="22"/>
      <c r="G15" s="22"/>
      <c r="H15" s="22"/>
      <c r="I15" s="22"/>
      <c r="J15" s="21">
        <f>SUM(J2:J14)</f>
        <v>20.500000000000004</v>
      </c>
      <c r="K15" s="21">
        <f>SUM(K2:K14)</f>
        <v>23.95</v>
      </c>
      <c r="L15" s="23"/>
      <c r="M15" s="21">
        <f>SUM(M2:M14)</f>
        <v>335</v>
      </c>
      <c r="N15" s="21">
        <f>SUM(N2:N14)</f>
        <v>446.25</v>
      </c>
      <c r="O15" s="21">
        <f>SUM(O2:O14)</f>
        <v>512.5</v>
      </c>
      <c r="P15" s="21">
        <f>SUM(P2:P14)</f>
        <v>598.75</v>
      </c>
      <c r="Q15" s="21">
        <f>SUM(Q2:Q14)</f>
        <v>140</v>
      </c>
      <c r="R15" s="21">
        <f>SUM(R2:R14)</f>
        <v>285</v>
      </c>
      <c r="S15" s="24">
        <f>SUM(S2:S14)</f>
        <v>847.5</v>
      </c>
      <c r="T15" s="24">
        <f>SUM(T2:T14)</f>
        <v>1045</v>
      </c>
      <c r="U15" s="25">
        <v>350</v>
      </c>
      <c r="V15" s="26">
        <f>U15+S15</f>
        <v>1197.5</v>
      </c>
      <c r="W15" s="26">
        <f>T15+U15</f>
        <v>1395</v>
      </c>
      <c r="X15" s="26">
        <v>1225</v>
      </c>
    </row>
    <row r="16" spans="1:24" x14ac:dyDescent="0.25">
      <c r="A16" s="2">
        <v>2</v>
      </c>
      <c r="B16" s="37" t="s">
        <v>31</v>
      </c>
      <c r="C16" s="28">
        <v>4</v>
      </c>
      <c r="D16" s="29">
        <v>50</v>
      </c>
      <c r="E16" s="29">
        <v>70</v>
      </c>
      <c r="F16" s="11">
        <v>10</v>
      </c>
      <c r="G16" s="11">
        <v>20</v>
      </c>
      <c r="H16" s="29">
        <v>20</v>
      </c>
      <c r="I16" s="29">
        <v>30</v>
      </c>
      <c r="J16" s="12">
        <f>(C16*F16)/100</f>
        <v>0.4</v>
      </c>
      <c r="K16" s="12">
        <f>C16*G16/100</f>
        <v>0.8</v>
      </c>
      <c r="L16" s="13">
        <f t="shared" ref="L16:L39" si="10">C16*25</f>
        <v>100</v>
      </c>
      <c r="M16" s="14">
        <f t="shared" ref="M16:M27" si="11">C16*25*D16/100</f>
        <v>50</v>
      </c>
      <c r="N16" s="14">
        <f t="shared" si="4"/>
        <v>70</v>
      </c>
      <c r="O16" s="14">
        <f t="shared" si="5"/>
        <v>10</v>
      </c>
      <c r="P16" s="14">
        <f t="shared" si="6"/>
        <v>20</v>
      </c>
      <c r="Q16" s="14">
        <f t="shared" si="7"/>
        <v>20</v>
      </c>
      <c r="R16" s="14">
        <f t="shared" si="8"/>
        <v>30</v>
      </c>
      <c r="S16" s="14">
        <f t="shared" si="9"/>
        <v>60</v>
      </c>
      <c r="T16" s="14">
        <f t="shared" si="9"/>
        <v>90</v>
      </c>
      <c r="U16" s="15"/>
      <c r="V16" s="15"/>
      <c r="W16" s="15"/>
      <c r="X16" s="15"/>
    </row>
    <row r="17" spans="1:24" x14ac:dyDescent="0.25">
      <c r="A17" s="2">
        <v>2</v>
      </c>
      <c r="B17" s="37" t="s">
        <v>32</v>
      </c>
      <c r="C17" s="28">
        <v>3</v>
      </c>
      <c r="D17" s="29">
        <v>20</v>
      </c>
      <c r="E17" s="29">
        <v>30</v>
      </c>
      <c r="F17" s="11">
        <v>40</v>
      </c>
      <c r="G17" s="11">
        <v>50</v>
      </c>
      <c r="H17" s="29">
        <v>10</v>
      </c>
      <c r="I17" s="29">
        <v>20</v>
      </c>
      <c r="J17" s="12">
        <f t="shared" ref="J17:J27" si="12">(C17*F17)/100</f>
        <v>1.2</v>
      </c>
      <c r="K17" s="12">
        <f t="shared" ref="K17:K27" si="13">C17*G17/100</f>
        <v>1.5</v>
      </c>
      <c r="L17" s="13">
        <f t="shared" si="10"/>
        <v>75</v>
      </c>
      <c r="M17" s="14">
        <f t="shared" si="11"/>
        <v>15</v>
      </c>
      <c r="N17" s="14">
        <f t="shared" si="4"/>
        <v>22.5</v>
      </c>
      <c r="O17" s="14">
        <f t="shared" si="5"/>
        <v>30</v>
      </c>
      <c r="P17" s="14">
        <f t="shared" si="6"/>
        <v>37.5</v>
      </c>
      <c r="Q17" s="14">
        <f t="shared" si="7"/>
        <v>7.5</v>
      </c>
      <c r="R17" s="14">
        <f t="shared" si="8"/>
        <v>15</v>
      </c>
      <c r="S17" s="14">
        <f t="shared" ref="S17:T39" si="14">M17+O17</f>
        <v>45</v>
      </c>
      <c r="T17" s="14">
        <f t="shared" si="14"/>
        <v>60</v>
      </c>
    </row>
    <row r="18" spans="1:24" x14ac:dyDescent="0.25">
      <c r="A18" s="2">
        <v>2</v>
      </c>
      <c r="B18" s="37" t="s">
        <v>33</v>
      </c>
      <c r="C18" s="28">
        <v>3</v>
      </c>
      <c r="D18" s="29">
        <v>20</v>
      </c>
      <c r="E18" s="29">
        <v>30</v>
      </c>
      <c r="F18" s="11">
        <v>65</v>
      </c>
      <c r="G18" s="11">
        <v>70</v>
      </c>
      <c r="H18" s="29">
        <v>10</v>
      </c>
      <c r="I18" s="29">
        <v>20</v>
      </c>
      <c r="J18" s="12">
        <f t="shared" si="12"/>
        <v>1.95</v>
      </c>
      <c r="K18" s="12">
        <f t="shared" si="13"/>
        <v>2.1</v>
      </c>
      <c r="L18" s="13">
        <f t="shared" si="10"/>
        <v>75</v>
      </c>
      <c r="M18" s="14">
        <f t="shared" si="11"/>
        <v>15</v>
      </c>
      <c r="N18" s="14">
        <f t="shared" si="4"/>
        <v>22.5</v>
      </c>
      <c r="O18" s="14">
        <f t="shared" si="5"/>
        <v>48.75</v>
      </c>
      <c r="P18" s="14">
        <f t="shared" si="6"/>
        <v>52.5</v>
      </c>
      <c r="Q18" s="14">
        <f t="shared" si="7"/>
        <v>7.5</v>
      </c>
      <c r="R18" s="14">
        <f t="shared" si="8"/>
        <v>15</v>
      </c>
      <c r="S18" s="14">
        <f t="shared" si="14"/>
        <v>63.75</v>
      </c>
      <c r="T18" s="14">
        <f t="shared" si="14"/>
        <v>75</v>
      </c>
    </row>
    <row r="19" spans="1:24" x14ac:dyDescent="0.25">
      <c r="A19" s="2">
        <v>2</v>
      </c>
      <c r="B19" s="37" t="s">
        <v>34</v>
      </c>
      <c r="C19" s="28">
        <v>7</v>
      </c>
      <c r="D19" s="29">
        <v>20</v>
      </c>
      <c r="E19" s="29">
        <v>30</v>
      </c>
      <c r="F19" s="11">
        <v>65</v>
      </c>
      <c r="G19" s="11">
        <v>70</v>
      </c>
      <c r="H19" s="29">
        <v>10</v>
      </c>
      <c r="I19" s="29">
        <v>20</v>
      </c>
      <c r="J19" s="12">
        <f t="shared" si="12"/>
        <v>4.55</v>
      </c>
      <c r="K19" s="12">
        <f t="shared" si="13"/>
        <v>4.9000000000000004</v>
      </c>
      <c r="L19" s="13">
        <f t="shared" si="10"/>
        <v>175</v>
      </c>
      <c r="M19" s="14">
        <f t="shared" si="11"/>
        <v>35</v>
      </c>
      <c r="N19" s="14">
        <f t="shared" si="4"/>
        <v>52.5</v>
      </c>
      <c r="O19" s="14">
        <f t="shared" si="5"/>
        <v>113.75</v>
      </c>
      <c r="P19" s="14">
        <f t="shared" si="6"/>
        <v>122.5</v>
      </c>
      <c r="Q19" s="14">
        <f t="shared" si="7"/>
        <v>17.5</v>
      </c>
      <c r="R19" s="14">
        <f t="shared" si="8"/>
        <v>35</v>
      </c>
      <c r="S19" s="14">
        <f t="shared" si="14"/>
        <v>148.75</v>
      </c>
      <c r="T19" s="14">
        <f t="shared" si="14"/>
        <v>175</v>
      </c>
    </row>
    <row r="20" spans="1:24" x14ac:dyDescent="0.25">
      <c r="A20" s="2">
        <v>2</v>
      </c>
      <c r="B20" s="37" t="s">
        <v>35</v>
      </c>
      <c r="C20" s="28">
        <v>4</v>
      </c>
      <c r="D20" s="29">
        <v>20</v>
      </c>
      <c r="E20" s="29">
        <v>30</v>
      </c>
      <c r="F20" s="11">
        <v>65</v>
      </c>
      <c r="G20" s="11">
        <v>70</v>
      </c>
      <c r="H20" s="29">
        <v>10</v>
      </c>
      <c r="I20" s="29">
        <v>20</v>
      </c>
      <c r="J20" s="12">
        <f t="shared" si="12"/>
        <v>2.6</v>
      </c>
      <c r="K20" s="12">
        <f t="shared" si="13"/>
        <v>2.8</v>
      </c>
      <c r="L20" s="13">
        <f t="shared" si="10"/>
        <v>100</v>
      </c>
      <c r="M20" s="14">
        <f t="shared" si="11"/>
        <v>20</v>
      </c>
      <c r="N20" s="14">
        <f t="shared" si="4"/>
        <v>30</v>
      </c>
      <c r="O20" s="14">
        <f t="shared" si="5"/>
        <v>65</v>
      </c>
      <c r="P20" s="14">
        <f t="shared" si="6"/>
        <v>70</v>
      </c>
      <c r="Q20" s="14">
        <f t="shared" si="7"/>
        <v>10</v>
      </c>
      <c r="R20" s="14">
        <f t="shared" si="8"/>
        <v>20</v>
      </c>
      <c r="S20" s="14">
        <f t="shared" si="14"/>
        <v>85</v>
      </c>
      <c r="T20" s="14">
        <f t="shared" si="14"/>
        <v>100</v>
      </c>
    </row>
    <row r="21" spans="1:24" x14ac:dyDescent="0.25">
      <c r="A21" s="2">
        <v>2</v>
      </c>
      <c r="B21" s="8" t="s">
        <v>36</v>
      </c>
      <c r="C21" s="28">
        <v>6</v>
      </c>
      <c r="D21" s="29">
        <v>20</v>
      </c>
      <c r="E21" s="29">
        <v>30</v>
      </c>
      <c r="F21" s="11">
        <v>65</v>
      </c>
      <c r="G21" s="11">
        <v>70</v>
      </c>
      <c r="H21" s="29">
        <v>10</v>
      </c>
      <c r="I21" s="29">
        <v>20</v>
      </c>
      <c r="J21" s="12">
        <f t="shared" si="12"/>
        <v>3.9</v>
      </c>
      <c r="K21" s="12">
        <f t="shared" si="13"/>
        <v>4.2</v>
      </c>
      <c r="L21" s="13">
        <f t="shared" si="10"/>
        <v>150</v>
      </c>
      <c r="M21" s="14">
        <f t="shared" si="11"/>
        <v>30</v>
      </c>
      <c r="N21" s="14">
        <f t="shared" si="4"/>
        <v>45</v>
      </c>
      <c r="O21" s="14">
        <f t="shared" si="5"/>
        <v>97.5</v>
      </c>
      <c r="P21" s="14">
        <f t="shared" si="6"/>
        <v>105</v>
      </c>
      <c r="Q21" s="14">
        <f t="shared" si="7"/>
        <v>15</v>
      </c>
      <c r="R21" s="14">
        <f t="shared" si="8"/>
        <v>30</v>
      </c>
      <c r="S21" s="14">
        <f t="shared" si="14"/>
        <v>127.5</v>
      </c>
      <c r="T21" s="14">
        <f t="shared" si="14"/>
        <v>150</v>
      </c>
    </row>
    <row r="22" spans="1:24" x14ac:dyDescent="0.25">
      <c r="A22" s="2">
        <v>2</v>
      </c>
      <c r="B22" s="8" t="s">
        <v>37</v>
      </c>
      <c r="C22" s="28">
        <v>4</v>
      </c>
      <c r="D22" s="29">
        <v>20</v>
      </c>
      <c r="E22" s="29">
        <v>30</v>
      </c>
      <c r="F22" s="11">
        <v>65</v>
      </c>
      <c r="G22" s="11">
        <v>70</v>
      </c>
      <c r="H22" s="29">
        <v>10</v>
      </c>
      <c r="I22" s="29">
        <v>20</v>
      </c>
      <c r="J22" s="12">
        <f t="shared" si="12"/>
        <v>2.6</v>
      </c>
      <c r="K22" s="12">
        <f t="shared" si="13"/>
        <v>2.8</v>
      </c>
      <c r="L22" s="13">
        <f t="shared" si="10"/>
        <v>100</v>
      </c>
      <c r="M22" s="14">
        <f t="shared" si="11"/>
        <v>20</v>
      </c>
      <c r="N22" s="14">
        <f t="shared" si="4"/>
        <v>30</v>
      </c>
      <c r="O22" s="14">
        <f t="shared" si="5"/>
        <v>65</v>
      </c>
      <c r="P22" s="14">
        <f t="shared" si="6"/>
        <v>70</v>
      </c>
      <c r="Q22" s="14">
        <f t="shared" si="7"/>
        <v>10</v>
      </c>
      <c r="R22" s="14">
        <f t="shared" si="8"/>
        <v>20</v>
      </c>
      <c r="S22" s="14">
        <f t="shared" si="14"/>
        <v>85</v>
      </c>
      <c r="T22" s="14">
        <f t="shared" si="14"/>
        <v>100</v>
      </c>
    </row>
    <row r="23" spans="1:24" x14ac:dyDescent="0.25">
      <c r="A23" s="2">
        <v>2</v>
      </c>
      <c r="B23" s="8" t="s">
        <v>38</v>
      </c>
      <c r="C23" s="28">
        <v>6</v>
      </c>
      <c r="D23" s="29">
        <v>20</v>
      </c>
      <c r="E23" s="29">
        <v>30</v>
      </c>
      <c r="F23" s="11">
        <v>65</v>
      </c>
      <c r="G23" s="11">
        <v>70</v>
      </c>
      <c r="H23" s="29">
        <v>10</v>
      </c>
      <c r="I23" s="29">
        <v>20</v>
      </c>
      <c r="J23" s="12">
        <f t="shared" si="12"/>
        <v>3.9</v>
      </c>
      <c r="K23" s="12">
        <f t="shared" si="13"/>
        <v>4.2</v>
      </c>
      <c r="L23" s="13">
        <f t="shared" si="10"/>
        <v>150</v>
      </c>
      <c r="M23" s="14">
        <f t="shared" si="11"/>
        <v>30</v>
      </c>
      <c r="N23" s="14">
        <f t="shared" si="4"/>
        <v>45</v>
      </c>
      <c r="O23" s="14">
        <f t="shared" si="5"/>
        <v>97.5</v>
      </c>
      <c r="P23" s="14">
        <f t="shared" si="6"/>
        <v>105</v>
      </c>
      <c r="Q23" s="14">
        <f t="shared" si="7"/>
        <v>15</v>
      </c>
      <c r="R23" s="14">
        <f t="shared" si="8"/>
        <v>30</v>
      </c>
      <c r="S23" s="14">
        <f t="shared" si="14"/>
        <v>127.5</v>
      </c>
      <c r="T23" s="14">
        <f t="shared" si="14"/>
        <v>150</v>
      </c>
    </row>
    <row r="24" spans="1:24" ht="25.5" x14ac:dyDescent="0.25">
      <c r="A24" s="2">
        <v>2</v>
      </c>
      <c r="B24" s="8" t="s">
        <v>39</v>
      </c>
      <c r="C24" s="28">
        <v>3</v>
      </c>
      <c r="D24" s="29">
        <v>20</v>
      </c>
      <c r="E24" s="29">
        <v>30</v>
      </c>
      <c r="F24" s="11">
        <v>65</v>
      </c>
      <c r="G24" s="11">
        <v>70</v>
      </c>
      <c r="H24" s="29">
        <v>10</v>
      </c>
      <c r="I24" s="29">
        <v>20</v>
      </c>
      <c r="J24" s="12">
        <f t="shared" si="12"/>
        <v>1.95</v>
      </c>
      <c r="K24" s="12">
        <f t="shared" si="13"/>
        <v>2.1</v>
      </c>
      <c r="L24" s="13">
        <f t="shared" si="10"/>
        <v>75</v>
      </c>
      <c r="M24" s="14">
        <f t="shared" si="11"/>
        <v>15</v>
      </c>
      <c r="N24" s="14">
        <f t="shared" si="4"/>
        <v>22.5</v>
      </c>
      <c r="O24" s="14">
        <f t="shared" si="5"/>
        <v>48.75</v>
      </c>
      <c r="P24" s="14">
        <f t="shared" si="6"/>
        <v>52.5</v>
      </c>
      <c r="Q24" s="14">
        <f t="shared" si="7"/>
        <v>7.5</v>
      </c>
      <c r="R24" s="14">
        <f t="shared" si="8"/>
        <v>15</v>
      </c>
      <c r="S24" s="14">
        <f t="shared" si="14"/>
        <v>63.75</v>
      </c>
      <c r="T24" s="14">
        <f t="shared" si="14"/>
        <v>75</v>
      </c>
    </row>
    <row r="25" spans="1:24" x14ac:dyDescent="0.25">
      <c r="A25" s="2">
        <v>2</v>
      </c>
      <c r="B25" s="8" t="s">
        <v>40</v>
      </c>
      <c r="C25" s="28">
        <v>4</v>
      </c>
      <c r="D25" s="29">
        <v>20</v>
      </c>
      <c r="E25" s="29">
        <v>30</v>
      </c>
      <c r="F25" s="11">
        <v>65</v>
      </c>
      <c r="G25" s="11">
        <v>70</v>
      </c>
      <c r="H25" s="29">
        <v>10</v>
      </c>
      <c r="I25" s="29">
        <v>20</v>
      </c>
      <c r="J25" s="12">
        <f t="shared" si="12"/>
        <v>2.6</v>
      </c>
      <c r="K25" s="12">
        <f t="shared" si="13"/>
        <v>2.8</v>
      </c>
      <c r="L25" s="13">
        <f t="shared" si="10"/>
        <v>100</v>
      </c>
      <c r="M25" s="14">
        <f t="shared" si="11"/>
        <v>20</v>
      </c>
      <c r="N25" s="14">
        <f t="shared" si="4"/>
        <v>30</v>
      </c>
      <c r="O25" s="14">
        <f t="shared" si="5"/>
        <v>65</v>
      </c>
      <c r="P25" s="14">
        <f t="shared" si="6"/>
        <v>70</v>
      </c>
      <c r="Q25" s="14">
        <f t="shared" si="7"/>
        <v>10</v>
      </c>
      <c r="R25" s="14">
        <f t="shared" si="8"/>
        <v>20</v>
      </c>
      <c r="S25" s="14">
        <f t="shared" si="14"/>
        <v>85</v>
      </c>
      <c r="T25" s="14">
        <f t="shared" si="14"/>
        <v>100</v>
      </c>
    </row>
    <row r="26" spans="1:24" x14ac:dyDescent="0.25">
      <c r="A26" s="2">
        <v>2</v>
      </c>
      <c r="B26" s="30" t="s">
        <v>41</v>
      </c>
      <c r="C26" s="31">
        <v>3</v>
      </c>
      <c r="D26" s="29">
        <v>20</v>
      </c>
      <c r="E26" s="29">
        <v>30</v>
      </c>
      <c r="F26" s="11">
        <v>40</v>
      </c>
      <c r="G26" s="11">
        <v>50</v>
      </c>
      <c r="H26" s="29">
        <v>20</v>
      </c>
      <c r="I26" s="29">
        <v>30</v>
      </c>
      <c r="J26" s="12">
        <f t="shared" si="12"/>
        <v>1.2</v>
      </c>
      <c r="K26" s="12">
        <f t="shared" si="13"/>
        <v>1.5</v>
      </c>
      <c r="L26" s="13">
        <f t="shared" si="10"/>
        <v>75</v>
      </c>
      <c r="M26" s="14">
        <f t="shared" si="11"/>
        <v>15</v>
      </c>
      <c r="N26" s="14">
        <f t="shared" si="4"/>
        <v>22.5</v>
      </c>
      <c r="O26" s="14">
        <f t="shared" si="5"/>
        <v>30</v>
      </c>
      <c r="P26" s="14">
        <f t="shared" si="6"/>
        <v>37.5</v>
      </c>
      <c r="Q26" s="14">
        <f t="shared" si="7"/>
        <v>15</v>
      </c>
      <c r="R26" s="14">
        <f t="shared" si="8"/>
        <v>22.5</v>
      </c>
      <c r="S26" s="14">
        <f t="shared" si="14"/>
        <v>45</v>
      </c>
      <c r="T26" s="14">
        <f t="shared" si="14"/>
        <v>60</v>
      </c>
    </row>
    <row r="27" spans="1:24" x14ac:dyDescent="0.25">
      <c r="A27" s="2">
        <v>2</v>
      </c>
      <c r="B27" s="18"/>
      <c r="C27" s="31"/>
      <c r="D27" s="10"/>
      <c r="E27" s="10"/>
      <c r="F27" s="17"/>
      <c r="G27" s="17"/>
      <c r="H27" s="10"/>
      <c r="I27" s="10"/>
      <c r="J27" s="12">
        <f t="shared" si="12"/>
        <v>0</v>
      </c>
      <c r="K27" s="12">
        <f t="shared" si="13"/>
        <v>0</v>
      </c>
      <c r="L27" s="13">
        <f t="shared" si="10"/>
        <v>0</v>
      </c>
      <c r="M27" s="14">
        <f t="shared" si="11"/>
        <v>0</v>
      </c>
      <c r="N27" s="14">
        <f t="shared" si="4"/>
        <v>0</v>
      </c>
      <c r="O27" s="14">
        <f t="shared" si="5"/>
        <v>0</v>
      </c>
      <c r="P27" s="14">
        <f t="shared" si="6"/>
        <v>0</v>
      </c>
      <c r="Q27" s="14">
        <f t="shared" si="7"/>
        <v>0</v>
      </c>
      <c r="R27" s="14">
        <f t="shared" si="8"/>
        <v>0</v>
      </c>
      <c r="S27" s="14">
        <f t="shared" si="14"/>
        <v>0</v>
      </c>
      <c r="T27" s="14">
        <f t="shared" si="14"/>
        <v>0</v>
      </c>
    </row>
    <row r="28" spans="1:24" s="27" customFormat="1" x14ac:dyDescent="0.25">
      <c r="A28" s="33" t="s">
        <v>30</v>
      </c>
      <c r="B28" s="20"/>
      <c r="C28" s="21">
        <f>SUM(C16:C27)</f>
        <v>47</v>
      </c>
      <c r="D28" s="22"/>
      <c r="E28" s="22"/>
      <c r="F28" s="22"/>
      <c r="G28" s="22"/>
      <c r="H28" s="22"/>
      <c r="I28" s="22"/>
      <c r="J28" s="34">
        <f>SUM(J16:J27)</f>
        <v>26.849999999999998</v>
      </c>
      <c r="K28" s="34">
        <f>SUM(K16:K27)</f>
        <v>29.700000000000003</v>
      </c>
      <c r="L28" s="23"/>
      <c r="M28" s="21">
        <f>SUM(M16:M27)</f>
        <v>265</v>
      </c>
      <c r="N28" s="21">
        <f>SUM(N16:N27)</f>
        <v>392.5</v>
      </c>
      <c r="O28" s="21">
        <f>SUM(O16:O27)</f>
        <v>671.25</v>
      </c>
      <c r="P28" s="21">
        <f>SUM(P16:P27)</f>
        <v>742.5</v>
      </c>
      <c r="Q28" s="21">
        <f>SUM(Q16:Q27)</f>
        <v>135</v>
      </c>
      <c r="R28" s="21">
        <f>SUM(R16:R27)</f>
        <v>252.5</v>
      </c>
      <c r="S28" s="24">
        <f>SUM(S16:S27)</f>
        <v>936.25</v>
      </c>
      <c r="T28" s="24">
        <f>SUM(T16:T27)</f>
        <v>1135</v>
      </c>
      <c r="U28" s="35">
        <v>280</v>
      </c>
      <c r="V28" s="36">
        <f>S28+U28</f>
        <v>1216.25</v>
      </c>
      <c r="W28" s="36">
        <f>T28+U28</f>
        <v>1415</v>
      </c>
      <c r="X28" s="36">
        <v>1225</v>
      </c>
    </row>
    <row r="29" spans="1:24" x14ac:dyDescent="0.25">
      <c r="A29" s="2">
        <v>3</v>
      </c>
      <c r="B29" s="37" t="s">
        <v>42</v>
      </c>
      <c r="C29" s="9">
        <v>4</v>
      </c>
      <c r="D29" s="38">
        <v>50</v>
      </c>
      <c r="E29" s="38">
        <v>70</v>
      </c>
      <c r="F29" s="39">
        <v>10</v>
      </c>
      <c r="G29" s="39">
        <v>20</v>
      </c>
      <c r="H29" s="38">
        <v>20</v>
      </c>
      <c r="I29" s="38">
        <v>30</v>
      </c>
      <c r="J29" s="40">
        <f t="shared" ref="J29:J39" si="15">(C29*F29)/100</f>
        <v>0.4</v>
      </c>
      <c r="K29" s="40">
        <f t="shared" ref="K29:K39" si="16">C29*G29/100</f>
        <v>0.8</v>
      </c>
      <c r="L29" s="13">
        <f t="shared" si="10"/>
        <v>100</v>
      </c>
      <c r="M29" s="14">
        <f t="shared" ref="M29:M39" si="17">C29*25*D29/100</f>
        <v>50</v>
      </c>
      <c r="N29" s="14">
        <f t="shared" si="4"/>
        <v>70</v>
      </c>
      <c r="O29" s="14">
        <f t="shared" si="5"/>
        <v>10</v>
      </c>
      <c r="P29" s="14">
        <f t="shared" si="6"/>
        <v>20</v>
      </c>
      <c r="Q29" s="14">
        <f t="shared" ref="Q29:Q39" si="18">C29*25*H29/100</f>
        <v>20</v>
      </c>
      <c r="R29" s="14">
        <f t="shared" si="8"/>
        <v>30</v>
      </c>
      <c r="S29" s="14">
        <f t="shared" si="14"/>
        <v>60</v>
      </c>
      <c r="T29" s="14">
        <f t="shared" si="14"/>
        <v>90</v>
      </c>
      <c r="U29" s="41"/>
    </row>
    <row r="30" spans="1:24" x14ac:dyDescent="0.25">
      <c r="A30" s="2">
        <v>3</v>
      </c>
      <c r="B30" s="37" t="s">
        <v>43</v>
      </c>
      <c r="C30" s="9">
        <v>2</v>
      </c>
      <c r="D30" s="38">
        <v>20</v>
      </c>
      <c r="E30" s="38">
        <v>30</v>
      </c>
      <c r="F30" s="39">
        <v>60</v>
      </c>
      <c r="G30" s="39">
        <v>65</v>
      </c>
      <c r="H30" s="38">
        <v>10</v>
      </c>
      <c r="I30" s="38">
        <v>20</v>
      </c>
      <c r="J30" s="40">
        <f t="shared" si="15"/>
        <v>1.2</v>
      </c>
      <c r="K30" s="40">
        <f t="shared" si="16"/>
        <v>1.3</v>
      </c>
      <c r="L30" s="13">
        <f t="shared" si="10"/>
        <v>50</v>
      </c>
      <c r="M30" s="14">
        <f t="shared" si="17"/>
        <v>10</v>
      </c>
      <c r="N30" s="14">
        <f t="shared" si="4"/>
        <v>15</v>
      </c>
      <c r="O30" s="14">
        <f t="shared" si="5"/>
        <v>30</v>
      </c>
      <c r="P30" s="14">
        <f t="shared" si="6"/>
        <v>32.5</v>
      </c>
      <c r="Q30" s="14">
        <f t="shared" si="18"/>
        <v>5</v>
      </c>
      <c r="R30" s="14">
        <f t="shared" si="8"/>
        <v>10</v>
      </c>
      <c r="S30" s="14">
        <f t="shared" si="14"/>
        <v>40</v>
      </c>
      <c r="T30" s="14">
        <f t="shared" si="14"/>
        <v>47.5</v>
      </c>
      <c r="U30" s="41"/>
    </row>
    <row r="31" spans="1:24" x14ac:dyDescent="0.25">
      <c r="A31" s="2">
        <v>3</v>
      </c>
      <c r="B31" s="37" t="s">
        <v>44</v>
      </c>
      <c r="C31" s="9">
        <v>2</v>
      </c>
      <c r="D31" s="38">
        <v>30</v>
      </c>
      <c r="E31" s="38">
        <v>40</v>
      </c>
      <c r="F31" s="39">
        <v>60</v>
      </c>
      <c r="G31" s="39">
        <v>65</v>
      </c>
      <c r="H31" s="38">
        <v>10</v>
      </c>
      <c r="I31" s="38">
        <v>20</v>
      </c>
      <c r="J31" s="40">
        <f t="shared" si="15"/>
        <v>1.2</v>
      </c>
      <c r="K31" s="40">
        <f t="shared" si="16"/>
        <v>1.3</v>
      </c>
      <c r="L31" s="13">
        <f t="shared" si="10"/>
        <v>50</v>
      </c>
      <c r="M31" s="14">
        <f t="shared" si="17"/>
        <v>15</v>
      </c>
      <c r="N31" s="14">
        <f t="shared" si="4"/>
        <v>20</v>
      </c>
      <c r="O31" s="14">
        <f t="shared" si="5"/>
        <v>30</v>
      </c>
      <c r="P31" s="14">
        <f t="shared" si="6"/>
        <v>32.5</v>
      </c>
      <c r="Q31" s="14">
        <f t="shared" si="18"/>
        <v>5</v>
      </c>
      <c r="R31" s="14">
        <f t="shared" si="8"/>
        <v>10</v>
      </c>
      <c r="S31" s="14">
        <f t="shared" si="14"/>
        <v>45</v>
      </c>
      <c r="T31" s="14">
        <f t="shared" si="14"/>
        <v>52.5</v>
      </c>
      <c r="U31" s="41"/>
    </row>
    <row r="32" spans="1:24" x14ac:dyDescent="0.25">
      <c r="A32" s="2">
        <v>3</v>
      </c>
      <c r="B32" s="37" t="s">
        <v>45</v>
      </c>
      <c r="C32" s="9">
        <v>4</v>
      </c>
      <c r="D32" s="38">
        <v>30</v>
      </c>
      <c r="E32" s="38">
        <v>40</v>
      </c>
      <c r="F32" s="39">
        <v>60</v>
      </c>
      <c r="G32" s="39">
        <v>65</v>
      </c>
      <c r="H32" s="38">
        <v>20</v>
      </c>
      <c r="I32" s="38">
        <v>30</v>
      </c>
      <c r="J32" s="40">
        <f t="shared" si="15"/>
        <v>2.4</v>
      </c>
      <c r="K32" s="40">
        <f t="shared" si="16"/>
        <v>2.6</v>
      </c>
      <c r="L32" s="13">
        <f t="shared" si="10"/>
        <v>100</v>
      </c>
      <c r="M32" s="14">
        <f t="shared" si="17"/>
        <v>30</v>
      </c>
      <c r="N32" s="14">
        <f t="shared" si="4"/>
        <v>40</v>
      </c>
      <c r="O32" s="14">
        <f t="shared" si="5"/>
        <v>60</v>
      </c>
      <c r="P32" s="14">
        <f t="shared" si="6"/>
        <v>65</v>
      </c>
      <c r="Q32" s="14">
        <f t="shared" si="18"/>
        <v>20</v>
      </c>
      <c r="R32" s="14">
        <f t="shared" si="8"/>
        <v>30</v>
      </c>
      <c r="S32" s="14">
        <f t="shared" si="14"/>
        <v>90</v>
      </c>
      <c r="T32" s="14">
        <f t="shared" si="14"/>
        <v>105</v>
      </c>
      <c r="U32" s="41"/>
    </row>
    <row r="33" spans="1:24" x14ac:dyDescent="0.25">
      <c r="A33" s="2">
        <v>3</v>
      </c>
      <c r="B33" s="37" t="s">
        <v>46</v>
      </c>
      <c r="C33" s="9">
        <v>4</v>
      </c>
      <c r="D33" s="38">
        <v>30</v>
      </c>
      <c r="E33" s="38">
        <v>40</v>
      </c>
      <c r="F33" s="39">
        <v>60</v>
      </c>
      <c r="G33" s="39">
        <v>65</v>
      </c>
      <c r="H33" s="38">
        <v>20</v>
      </c>
      <c r="I33" s="38">
        <v>30</v>
      </c>
      <c r="J33" s="40">
        <f t="shared" si="15"/>
        <v>2.4</v>
      </c>
      <c r="K33" s="40">
        <f t="shared" si="16"/>
        <v>2.6</v>
      </c>
      <c r="L33" s="13">
        <f t="shared" si="10"/>
        <v>100</v>
      </c>
      <c r="M33" s="14">
        <f t="shared" si="17"/>
        <v>30</v>
      </c>
      <c r="N33" s="14">
        <f t="shared" si="4"/>
        <v>40</v>
      </c>
      <c r="O33" s="14">
        <f t="shared" si="5"/>
        <v>60</v>
      </c>
      <c r="P33" s="14">
        <f t="shared" si="6"/>
        <v>65</v>
      </c>
      <c r="Q33" s="14">
        <f t="shared" si="18"/>
        <v>20</v>
      </c>
      <c r="R33" s="14">
        <f t="shared" si="8"/>
        <v>30</v>
      </c>
      <c r="S33" s="14">
        <f t="shared" si="14"/>
        <v>90</v>
      </c>
      <c r="T33" s="14">
        <f t="shared" si="14"/>
        <v>105</v>
      </c>
      <c r="U33" s="41"/>
    </row>
    <row r="34" spans="1:24" x14ac:dyDescent="0.25">
      <c r="A34" s="2">
        <v>3</v>
      </c>
      <c r="B34" s="37" t="s">
        <v>47</v>
      </c>
      <c r="C34" s="9">
        <v>7</v>
      </c>
      <c r="D34" s="38">
        <v>20</v>
      </c>
      <c r="E34" s="38">
        <v>30</v>
      </c>
      <c r="F34" s="39">
        <v>60</v>
      </c>
      <c r="G34" s="39">
        <v>65</v>
      </c>
      <c r="H34" s="38">
        <v>10</v>
      </c>
      <c r="I34" s="38">
        <v>30</v>
      </c>
      <c r="J34" s="40">
        <f t="shared" si="15"/>
        <v>4.2</v>
      </c>
      <c r="K34" s="40">
        <f t="shared" si="16"/>
        <v>4.55</v>
      </c>
      <c r="L34" s="13">
        <f t="shared" si="10"/>
        <v>175</v>
      </c>
      <c r="M34" s="14">
        <f t="shared" si="17"/>
        <v>35</v>
      </c>
      <c r="N34" s="14">
        <f t="shared" si="4"/>
        <v>52.5</v>
      </c>
      <c r="O34" s="14">
        <f t="shared" si="5"/>
        <v>105</v>
      </c>
      <c r="P34" s="14">
        <f t="shared" si="6"/>
        <v>113.75</v>
      </c>
      <c r="Q34" s="14">
        <f t="shared" si="18"/>
        <v>17.5</v>
      </c>
      <c r="R34" s="14">
        <f t="shared" si="8"/>
        <v>52.5</v>
      </c>
      <c r="S34" s="14">
        <f t="shared" si="14"/>
        <v>140</v>
      </c>
      <c r="T34" s="14">
        <f t="shared" si="14"/>
        <v>166.25</v>
      </c>
      <c r="U34" s="41"/>
    </row>
    <row r="35" spans="1:24" x14ac:dyDescent="0.25">
      <c r="A35" s="2">
        <v>3</v>
      </c>
      <c r="B35" s="42" t="s">
        <v>48</v>
      </c>
      <c r="C35" s="9">
        <v>7</v>
      </c>
      <c r="D35" s="38">
        <v>20</v>
      </c>
      <c r="E35" s="38">
        <v>30</v>
      </c>
      <c r="F35" s="39">
        <v>60</v>
      </c>
      <c r="G35" s="39">
        <v>65</v>
      </c>
      <c r="H35" s="38">
        <v>10</v>
      </c>
      <c r="I35" s="38">
        <v>30</v>
      </c>
      <c r="J35" s="40">
        <f t="shared" si="15"/>
        <v>4.2</v>
      </c>
      <c r="K35" s="40">
        <f t="shared" si="16"/>
        <v>4.55</v>
      </c>
      <c r="L35" s="13">
        <f t="shared" si="10"/>
        <v>175</v>
      </c>
      <c r="M35" s="14">
        <f t="shared" si="17"/>
        <v>35</v>
      </c>
      <c r="N35" s="14">
        <f t="shared" si="4"/>
        <v>52.5</v>
      </c>
      <c r="O35" s="14">
        <f t="shared" si="5"/>
        <v>105</v>
      </c>
      <c r="P35" s="14">
        <f t="shared" si="6"/>
        <v>113.75</v>
      </c>
      <c r="Q35" s="14">
        <f t="shared" si="18"/>
        <v>17.5</v>
      </c>
      <c r="R35" s="14">
        <f t="shared" si="8"/>
        <v>52.5</v>
      </c>
      <c r="S35" s="14">
        <f t="shared" si="14"/>
        <v>140</v>
      </c>
      <c r="T35" s="14">
        <f t="shared" si="14"/>
        <v>166.25</v>
      </c>
      <c r="U35" s="41"/>
    </row>
    <row r="36" spans="1:24" ht="27" x14ac:dyDescent="0.25">
      <c r="A36" s="2">
        <v>3</v>
      </c>
      <c r="B36" s="37" t="s">
        <v>49</v>
      </c>
      <c r="C36" s="9">
        <v>9</v>
      </c>
      <c r="D36" s="38">
        <v>20</v>
      </c>
      <c r="E36" s="38">
        <v>30</v>
      </c>
      <c r="F36" s="39">
        <v>60</v>
      </c>
      <c r="G36" s="39">
        <v>65</v>
      </c>
      <c r="H36" s="38">
        <v>10</v>
      </c>
      <c r="I36" s="38">
        <v>30</v>
      </c>
      <c r="J36" s="40">
        <f t="shared" si="15"/>
        <v>5.4</v>
      </c>
      <c r="K36" s="40">
        <f t="shared" si="16"/>
        <v>5.85</v>
      </c>
      <c r="L36" s="13">
        <f t="shared" si="10"/>
        <v>225</v>
      </c>
      <c r="M36" s="14">
        <f t="shared" si="17"/>
        <v>45</v>
      </c>
      <c r="N36" s="14">
        <f t="shared" si="4"/>
        <v>67.5</v>
      </c>
      <c r="O36" s="14">
        <f t="shared" si="5"/>
        <v>135</v>
      </c>
      <c r="P36" s="14">
        <f t="shared" si="6"/>
        <v>146.25</v>
      </c>
      <c r="Q36" s="14">
        <f t="shared" si="18"/>
        <v>22.5</v>
      </c>
      <c r="R36" s="14">
        <f t="shared" si="8"/>
        <v>67.5</v>
      </c>
      <c r="S36" s="14">
        <f t="shared" si="14"/>
        <v>180</v>
      </c>
      <c r="T36" s="14">
        <f t="shared" si="14"/>
        <v>213.75</v>
      </c>
      <c r="U36" s="41"/>
    </row>
    <row r="37" spans="1:24" x14ac:dyDescent="0.25">
      <c r="A37" s="2">
        <v>3</v>
      </c>
      <c r="B37" s="37" t="s">
        <v>50</v>
      </c>
      <c r="C37" s="9">
        <v>3</v>
      </c>
      <c r="D37" s="38">
        <v>10</v>
      </c>
      <c r="E37" s="38">
        <v>20</v>
      </c>
      <c r="F37" s="39">
        <v>30</v>
      </c>
      <c r="G37" s="39">
        <v>50</v>
      </c>
      <c r="H37" s="38">
        <v>40</v>
      </c>
      <c r="I37" s="38">
        <v>60</v>
      </c>
      <c r="J37" s="40">
        <f t="shared" si="15"/>
        <v>0.9</v>
      </c>
      <c r="K37" s="40">
        <f t="shared" si="16"/>
        <v>1.5</v>
      </c>
      <c r="L37" s="13">
        <f t="shared" si="10"/>
        <v>75</v>
      </c>
      <c r="M37" s="14">
        <f t="shared" si="17"/>
        <v>7.5</v>
      </c>
      <c r="N37" s="14">
        <f t="shared" si="4"/>
        <v>15</v>
      </c>
      <c r="O37" s="14">
        <f t="shared" si="5"/>
        <v>22.5</v>
      </c>
      <c r="P37" s="14">
        <f t="shared" si="6"/>
        <v>37.5</v>
      </c>
      <c r="Q37" s="14">
        <f t="shared" si="18"/>
        <v>30</v>
      </c>
      <c r="R37" s="14">
        <f t="shared" si="8"/>
        <v>45</v>
      </c>
      <c r="S37" s="14">
        <f t="shared" si="14"/>
        <v>30</v>
      </c>
      <c r="T37" s="14">
        <f t="shared" si="14"/>
        <v>52.5</v>
      </c>
      <c r="U37" s="41"/>
    </row>
    <row r="38" spans="1:24" x14ac:dyDescent="0.25">
      <c r="A38" s="2">
        <v>3</v>
      </c>
      <c r="B38" s="43" t="s">
        <v>51</v>
      </c>
      <c r="C38" s="31">
        <v>5</v>
      </c>
      <c r="D38" s="29">
        <v>20</v>
      </c>
      <c r="E38" s="29">
        <v>30</v>
      </c>
      <c r="F38" s="11">
        <v>40</v>
      </c>
      <c r="G38" s="11">
        <v>50</v>
      </c>
      <c r="H38" s="29">
        <v>20</v>
      </c>
      <c r="I38" s="29">
        <v>30</v>
      </c>
      <c r="J38" s="40">
        <f t="shared" si="15"/>
        <v>2</v>
      </c>
      <c r="K38" s="40">
        <f t="shared" si="16"/>
        <v>2.5</v>
      </c>
      <c r="L38" s="13">
        <f t="shared" si="10"/>
        <v>125</v>
      </c>
      <c r="M38" s="14">
        <f t="shared" si="17"/>
        <v>25</v>
      </c>
      <c r="N38" s="14">
        <f t="shared" si="4"/>
        <v>37.5</v>
      </c>
      <c r="O38" s="14">
        <f t="shared" si="5"/>
        <v>50</v>
      </c>
      <c r="P38" s="14">
        <f t="shared" si="6"/>
        <v>62.5</v>
      </c>
      <c r="Q38" s="14">
        <f t="shared" si="18"/>
        <v>25</v>
      </c>
      <c r="R38" s="14">
        <f t="shared" si="8"/>
        <v>37.5</v>
      </c>
      <c r="S38" s="14">
        <f t="shared" si="14"/>
        <v>75</v>
      </c>
      <c r="T38" s="14">
        <f t="shared" si="14"/>
        <v>100</v>
      </c>
      <c r="U38" s="41"/>
    </row>
    <row r="39" spans="1:24" x14ac:dyDescent="0.25">
      <c r="A39" s="2">
        <v>3</v>
      </c>
      <c r="B39" s="32"/>
      <c r="C39" s="31"/>
      <c r="D39" s="44"/>
      <c r="E39" s="44"/>
      <c r="F39" s="45"/>
      <c r="G39" s="45"/>
      <c r="H39" s="44"/>
      <c r="I39" s="44"/>
      <c r="J39" s="40">
        <f t="shared" si="15"/>
        <v>0</v>
      </c>
      <c r="K39" s="40">
        <f t="shared" si="16"/>
        <v>0</v>
      </c>
      <c r="L39" s="13">
        <f t="shared" si="10"/>
        <v>0</v>
      </c>
      <c r="M39" s="14">
        <f t="shared" si="17"/>
        <v>0</v>
      </c>
      <c r="N39" s="14">
        <f t="shared" si="4"/>
        <v>0</v>
      </c>
      <c r="O39" s="14">
        <f t="shared" si="5"/>
        <v>0</v>
      </c>
      <c r="P39" s="14">
        <f t="shared" si="6"/>
        <v>0</v>
      </c>
      <c r="Q39" s="14">
        <f t="shared" si="18"/>
        <v>0</v>
      </c>
      <c r="R39" s="14">
        <f t="shared" si="8"/>
        <v>0</v>
      </c>
      <c r="S39" s="14">
        <f t="shared" si="14"/>
        <v>0</v>
      </c>
      <c r="T39" s="14">
        <f t="shared" si="14"/>
        <v>0</v>
      </c>
      <c r="U39" s="41"/>
    </row>
    <row r="40" spans="1:24" s="27" customFormat="1" x14ac:dyDescent="0.25">
      <c r="A40" s="46" t="s">
        <v>30</v>
      </c>
      <c r="B40" s="20"/>
      <c r="C40" s="21">
        <f>SUM(C29:C39)</f>
        <v>47</v>
      </c>
      <c r="D40" s="47"/>
      <c r="E40" s="47"/>
      <c r="F40" s="47"/>
      <c r="G40" s="47"/>
      <c r="H40" s="47"/>
      <c r="I40" s="47"/>
      <c r="J40" s="21">
        <f>SUM(J29:J39)</f>
        <v>24.299999999999997</v>
      </c>
      <c r="K40" s="21">
        <f>SUM(K29:K39)</f>
        <v>27.549999999999997</v>
      </c>
      <c r="L40" s="23"/>
      <c r="M40" s="21">
        <f>SUM(M29:M39)</f>
        <v>282.5</v>
      </c>
      <c r="N40" s="21">
        <f>SUM(N29:N39)</f>
        <v>410</v>
      </c>
      <c r="O40" s="21">
        <f>SUM(O29:O39)</f>
        <v>607.5</v>
      </c>
      <c r="P40" s="21">
        <f>SUM(P29:P39)</f>
        <v>688.75</v>
      </c>
      <c r="Q40" s="21">
        <f>SUM(Q29:Q39)</f>
        <v>182.5</v>
      </c>
      <c r="R40" s="21">
        <f>SUM(R29:R39)</f>
        <v>365</v>
      </c>
      <c r="S40" s="24">
        <f>SUM(S29:S39)</f>
        <v>890</v>
      </c>
      <c r="T40" s="24">
        <f>SUM(T29:T39)</f>
        <v>1098.75</v>
      </c>
      <c r="U40" s="36">
        <v>256</v>
      </c>
      <c r="V40" s="36">
        <f>S40+U40</f>
        <v>1146</v>
      </c>
      <c r="W40" s="36">
        <f>T40+U40</f>
        <v>1354.75</v>
      </c>
      <c r="X40" s="36">
        <v>1120</v>
      </c>
    </row>
    <row r="41" spans="1:24" x14ac:dyDescent="0.25">
      <c r="A41" s="48"/>
      <c r="B41" s="49"/>
      <c r="C41" s="14"/>
      <c r="D41" s="44"/>
      <c r="E41" s="44"/>
      <c r="F41" s="45"/>
      <c r="G41" s="45"/>
      <c r="H41" s="44"/>
      <c r="I41" s="44"/>
      <c r="J41" s="12"/>
      <c r="K41" s="12"/>
      <c r="L41" s="13"/>
      <c r="M41" s="14"/>
      <c r="N41" s="14"/>
      <c r="O41" s="14"/>
      <c r="P41" s="14"/>
      <c r="Q41" s="14"/>
      <c r="R41" s="14"/>
      <c r="S41" s="50"/>
      <c r="T41" s="50"/>
      <c r="U41" s="51"/>
      <c r="V41" s="51"/>
      <c r="W41" s="51"/>
      <c r="X41" s="51"/>
    </row>
    <row r="42" spans="1:24" ht="27" x14ac:dyDescent="0.25">
      <c r="A42" s="48" t="s">
        <v>52</v>
      </c>
      <c r="B42" s="49"/>
      <c r="C42" s="14"/>
      <c r="D42" s="44"/>
      <c r="E42" s="44"/>
      <c r="F42" s="45"/>
      <c r="G42" s="45"/>
      <c r="H42" s="44"/>
      <c r="I42" s="44"/>
      <c r="J42" s="12"/>
      <c r="K42" s="12"/>
      <c r="L42" s="13"/>
      <c r="M42" s="13"/>
      <c r="N42" s="13"/>
      <c r="O42" s="13"/>
      <c r="P42" s="13"/>
      <c r="Q42" s="13"/>
      <c r="R42" s="13"/>
      <c r="S42" s="13"/>
      <c r="T42" s="13"/>
    </row>
    <row r="43" spans="1:24" s="7" customFormat="1" ht="21.95" customHeight="1" x14ac:dyDescent="0.25">
      <c r="A43" s="78" t="s">
        <v>53</v>
      </c>
      <c r="B43" s="52" t="s">
        <v>54</v>
      </c>
      <c r="C43" s="53">
        <f>C15+C28+C40</f>
        <v>138</v>
      </c>
      <c r="D43" s="4"/>
      <c r="E43" s="4"/>
      <c r="F43" s="3"/>
      <c r="G43" s="3"/>
      <c r="H43" s="4"/>
      <c r="I43" s="4"/>
      <c r="J43" s="54"/>
      <c r="K43" s="54"/>
      <c r="L43" s="55"/>
      <c r="M43" s="55"/>
      <c r="N43" s="55"/>
      <c r="O43" s="55"/>
      <c r="P43" s="55"/>
      <c r="Q43" s="55"/>
      <c r="R43" s="55"/>
      <c r="S43" s="55"/>
      <c r="T43" s="55"/>
    </row>
    <row r="44" spans="1:24" s="57" customFormat="1" x14ac:dyDescent="0.25">
      <c r="A44" s="79"/>
      <c r="B44" s="56" t="s">
        <v>55</v>
      </c>
      <c r="C44" s="53"/>
      <c r="D44" s="4"/>
      <c r="E44" s="4"/>
      <c r="F44" s="3"/>
      <c r="G44" s="3"/>
      <c r="H44" s="4"/>
      <c r="I44" s="4"/>
      <c r="J44" s="54"/>
      <c r="K44" s="54"/>
      <c r="L44" s="55"/>
      <c r="M44" s="55"/>
      <c r="N44" s="55"/>
      <c r="O44" s="55"/>
      <c r="P44" s="55"/>
      <c r="Q44" s="55"/>
      <c r="R44" s="55"/>
      <c r="S44" s="55"/>
      <c r="T44" s="55"/>
    </row>
    <row r="45" spans="1:24" s="57" customFormat="1" ht="22.35" customHeight="1" x14ac:dyDescent="0.25">
      <c r="A45" s="79"/>
      <c r="B45" s="56" t="s">
        <v>56</v>
      </c>
      <c r="C45" s="53">
        <v>42</v>
      </c>
      <c r="D45" s="4"/>
      <c r="E45" s="4"/>
      <c r="F45" s="3"/>
      <c r="G45" s="3"/>
      <c r="H45" s="4"/>
      <c r="I45" s="4"/>
      <c r="J45" s="54"/>
      <c r="K45" s="54"/>
      <c r="L45" s="55"/>
      <c r="M45" s="55"/>
      <c r="N45" s="55"/>
      <c r="O45" s="55"/>
      <c r="P45" s="55"/>
      <c r="Q45" s="55"/>
      <c r="R45" s="55"/>
      <c r="S45" s="55"/>
      <c r="T45" s="55"/>
    </row>
    <row r="46" spans="1:24" s="57" customFormat="1" ht="22.35" customHeight="1" x14ac:dyDescent="0.25">
      <c r="A46" s="80"/>
      <c r="B46" s="56" t="s">
        <v>53</v>
      </c>
      <c r="C46" s="53">
        <f>C43+C45</f>
        <v>180</v>
      </c>
      <c r="D46" s="4"/>
      <c r="E46" s="4"/>
      <c r="F46" s="3"/>
      <c r="G46" s="3"/>
      <c r="H46" s="4"/>
      <c r="I46" s="4"/>
      <c r="J46" s="58">
        <f>J15+J28+J40</f>
        <v>71.650000000000006</v>
      </c>
      <c r="K46" s="54">
        <f>K15+K28+K40</f>
        <v>81.2</v>
      </c>
      <c r="L46" s="55"/>
      <c r="M46" s="55"/>
      <c r="N46" s="55"/>
      <c r="O46" s="55"/>
      <c r="P46" s="55"/>
      <c r="Q46" s="55"/>
      <c r="R46" s="55"/>
      <c r="S46" s="55"/>
      <c r="T46" s="55"/>
    </row>
    <row r="48" spans="1:24" ht="19.899999999999999" customHeight="1" x14ac:dyDescent="0.25"/>
    <row r="53" spans="2:24" x14ac:dyDescent="0.25">
      <c r="F53" s="61" t="s">
        <v>57</v>
      </c>
      <c r="G53" s="62"/>
      <c r="H53" s="63" t="s">
        <v>58</v>
      </c>
      <c r="I53" s="63" t="s">
        <v>59</v>
      </c>
      <c r="J53" s="63" t="s">
        <v>60</v>
      </c>
      <c r="K53" s="63" t="s">
        <v>59</v>
      </c>
      <c r="L53" s="63" t="s">
        <v>61</v>
      </c>
      <c r="M53" s="60" t="s">
        <v>59</v>
      </c>
    </row>
    <row r="54" spans="2:24" x14ac:dyDescent="0.25">
      <c r="F54" s="64"/>
      <c r="G54" s="65"/>
      <c r="H54" s="65"/>
      <c r="I54" s="65"/>
      <c r="J54" s="65"/>
      <c r="K54" s="65"/>
      <c r="L54" s="65"/>
    </row>
    <row r="55" spans="2:24" x14ac:dyDescent="0.25">
      <c r="F55" s="64"/>
      <c r="G55" s="63" t="s">
        <v>62</v>
      </c>
      <c r="H55" s="63">
        <v>16</v>
      </c>
      <c r="I55" s="63"/>
      <c r="J55" s="63">
        <v>13</v>
      </c>
      <c r="K55" s="63"/>
      <c r="L55" s="63">
        <v>13</v>
      </c>
      <c r="O55" s="60">
        <f>H55+J55+L55</f>
        <v>42</v>
      </c>
    </row>
    <row r="56" spans="2:24" x14ac:dyDescent="0.25">
      <c r="F56" s="64"/>
      <c r="G56" s="63" t="s">
        <v>63</v>
      </c>
      <c r="H56" s="66">
        <f>C15</f>
        <v>44</v>
      </c>
      <c r="I56" s="65">
        <f>H56*100/H57</f>
        <v>73.333333333333329</v>
      </c>
      <c r="J56" s="66">
        <f>C28</f>
        <v>47</v>
      </c>
      <c r="K56" s="65">
        <f>J56*100/J57</f>
        <v>78.333333333333329</v>
      </c>
      <c r="L56" s="66">
        <f>C40</f>
        <v>47</v>
      </c>
      <c r="M56" s="67">
        <f>L56*100/L57</f>
        <v>78.333333333333329</v>
      </c>
      <c r="N56" s="67"/>
      <c r="O56" s="67">
        <f>H56+J56+L56</f>
        <v>138</v>
      </c>
    </row>
    <row r="57" spans="2:24" x14ac:dyDescent="0.25">
      <c r="F57" s="68"/>
      <c r="G57" s="69"/>
      <c r="H57" s="70">
        <f>SUM(H55:H56)</f>
        <v>60</v>
      </c>
      <c r="I57" s="70"/>
      <c r="J57" s="70">
        <f>SUM(J55:J56)</f>
        <v>60</v>
      </c>
      <c r="K57" s="70"/>
      <c r="L57" s="70">
        <f>SUM(L55:L56)</f>
        <v>60</v>
      </c>
      <c r="M57" s="71"/>
      <c r="N57" s="71"/>
      <c r="O57" s="71">
        <f>H57+J57+L57</f>
        <v>180</v>
      </c>
    </row>
    <row r="58" spans="2:24" s="60" customFormat="1" x14ac:dyDescent="0.25">
      <c r="B58" s="59"/>
      <c r="F58" s="68"/>
      <c r="G58" s="69" t="s">
        <v>64</v>
      </c>
      <c r="H58" s="72">
        <f>J15</f>
        <v>20.500000000000004</v>
      </c>
      <c r="I58" s="69">
        <f>H58*100/H56</f>
        <v>46.590909090909101</v>
      </c>
      <c r="J58" s="72">
        <f>J28</f>
        <v>26.849999999999998</v>
      </c>
      <c r="K58" s="69">
        <f>J58*100/J56</f>
        <v>57.127659574468083</v>
      </c>
      <c r="L58" s="72">
        <f>J40</f>
        <v>24.299999999999997</v>
      </c>
      <c r="M58" s="60">
        <f>L58*100/L56</f>
        <v>51.702127659574458</v>
      </c>
      <c r="U58" s="16"/>
      <c r="V58" s="16"/>
      <c r="W58" s="16"/>
      <c r="X58" s="16"/>
    </row>
    <row r="59" spans="2:24" s="60" customFormat="1" x14ac:dyDescent="0.25">
      <c r="B59" s="59"/>
      <c r="F59" s="68"/>
      <c r="G59" s="69"/>
      <c r="H59" s="69"/>
      <c r="I59" s="69"/>
      <c r="J59" s="69"/>
      <c r="K59" s="69"/>
      <c r="L59" s="69"/>
      <c r="U59" s="16"/>
      <c r="V59" s="16"/>
      <c r="W59" s="16"/>
      <c r="X59" s="16"/>
    </row>
    <row r="60" spans="2:24" s="60" customFormat="1" ht="27" x14ac:dyDescent="0.25">
      <c r="B60" s="59"/>
      <c r="F60" s="68"/>
      <c r="G60" s="73" t="s">
        <v>65</v>
      </c>
      <c r="H60" s="74">
        <f>H56*45/100</f>
        <v>19.8</v>
      </c>
      <c r="I60" s="75"/>
      <c r="J60" s="74">
        <f>J56*50/100</f>
        <v>23.5</v>
      </c>
      <c r="K60" s="74"/>
      <c r="L60" s="74">
        <f>L56*50/100</f>
        <v>23.5</v>
      </c>
      <c r="U60" s="16"/>
      <c r="V60" s="16"/>
      <c r="W60" s="16"/>
      <c r="X60" s="16"/>
    </row>
  </sheetData>
  <mergeCells count="7">
    <mergeCell ref="O1:P1"/>
    <mergeCell ref="Q1:R1"/>
    <mergeCell ref="A43:A46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8</vt:i4>
      </vt:variant>
    </vt:vector>
  </HeadingPairs>
  <TitlesOfParts>
    <vt:vector size="9" baseType="lpstr">
      <vt:lpstr>MEHANIČAR_POLJOP_MEH</vt:lpstr>
      <vt:lpstr>MEHANIČAR_POLJOP_MEH!_Toc157676429</vt:lpstr>
      <vt:lpstr>MEHANIČAR_POLJOP_MEH!_Toc177978864</vt:lpstr>
      <vt:lpstr>MEHANIČAR_POLJOP_MEH!_Toc177978870</vt:lpstr>
      <vt:lpstr>MEHANIČAR_POLJOP_MEH!_Toc177978871</vt:lpstr>
      <vt:lpstr>MEHANIČAR_POLJOP_MEH!_Toc177978872</vt:lpstr>
      <vt:lpstr>MEHANIČAR_POLJOP_MEH!_Toc177978877</vt:lpstr>
      <vt:lpstr>MEHANIČAR_POLJOP_MEH!_Toc177978878</vt:lpstr>
      <vt:lpstr>MEHANIČAR_POLJOP_MEH!Podrucje_ispisa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Cipriš Madunić</dc:creator>
  <cp:lastModifiedBy>Damir Zvonar</cp:lastModifiedBy>
  <dcterms:created xsi:type="dcterms:W3CDTF">2024-12-11T13:12:42Z</dcterms:created>
  <dcterms:modified xsi:type="dcterms:W3CDTF">2026-01-20T13:22:24Z</dcterms:modified>
</cp:coreProperties>
</file>