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ohr-my.sharepoint.com/personal/nevenka_krfogec_asoo_hr/Documents/Documents/Tablice – izračun sati po modulima/Objava/"/>
    </mc:Choice>
  </mc:AlternateContent>
  <xr:revisionPtr revIDLastSave="16" documentId="13_ncr:1_{A8572D4F-9D59-4175-91B4-D44C60A75B51}" xr6:coauthVersionLast="47" xr6:coauthVersionMax="47" xr10:uidLastSave="{2E56752F-BEE9-4A1A-89F3-BADB84D942FF}"/>
  <bookViews>
    <workbookView xWindow="-120" yWindow="-120" windowWidth="29040" windowHeight="15720" tabRatio="780" xr2:uid="{00000000-000D-0000-FFFF-FFFF00000000}"/>
  </bookViews>
  <sheets>
    <sheet name="Izračun 4.2_TRDWS" sheetId="12" r:id="rId1"/>
    <sheet name="OOP 4.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R39" i="12" l="1"/>
  <c r="Q39" i="12"/>
  <c r="P39" i="12"/>
  <c r="O39" i="12"/>
  <c r="N39" i="12"/>
  <c r="T39" i="12" s="1"/>
  <c r="M39" i="12"/>
  <c r="L39" i="12"/>
  <c r="K39" i="12"/>
  <c r="J39" i="12"/>
  <c r="R38" i="12"/>
  <c r="Q38" i="12"/>
  <c r="P38" i="12"/>
  <c r="T38" i="12" s="1"/>
  <c r="O38" i="12"/>
  <c r="N38" i="12"/>
  <c r="M38" i="12"/>
  <c r="L38" i="12"/>
  <c r="K38" i="12"/>
  <c r="J38" i="12"/>
  <c r="R37" i="12"/>
  <c r="Q37" i="12"/>
  <c r="P37" i="12"/>
  <c r="O37" i="12"/>
  <c r="N37" i="12"/>
  <c r="T37" i="12" s="1"/>
  <c r="M37" i="12"/>
  <c r="L37" i="12"/>
  <c r="K37" i="12"/>
  <c r="J37" i="12"/>
  <c r="R36" i="12"/>
  <c r="Q36" i="12"/>
  <c r="P36" i="12"/>
  <c r="O36" i="12"/>
  <c r="S36" i="12" s="1"/>
  <c r="N36" i="12"/>
  <c r="T36" i="12" s="1"/>
  <c r="M36" i="12"/>
  <c r="L36" i="12"/>
  <c r="K36" i="12"/>
  <c r="J36" i="12"/>
  <c r="R35" i="12"/>
  <c r="Q35" i="12"/>
  <c r="P35" i="12"/>
  <c r="O35" i="12"/>
  <c r="N35" i="12"/>
  <c r="M35" i="12"/>
  <c r="L35" i="12"/>
  <c r="K35" i="12"/>
  <c r="J35" i="12"/>
  <c r="R34" i="12"/>
  <c r="Q34" i="12"/>
  <c r="P34" i="12"/>
  <c r="O34" i="12"/>
  <c r="N34" i="12"/>
  <c r="M34" i="12"/>
  <c r="S34" i="12" s="1"/>
  <c r="L34" i="12"/>
  <c r="K34" i="12"/>
  <c r="J34" i="12"/>
  <c r="R33" i="12"/>
  <c r="Q33" i="12"/>
  <c r="P33" i="12"/>
  <c r="T33" i="12" s="1"/>
  <c r="O33" i="12"/>
  <c r="N33" i="12"/>
  <c r="M33" i="12"/>
  <c r="L33" i="12"/>
  <c r="K33" i="12"/>
  <c r="J33" i="12"/>
  <c r="R32" i="12"/>
  <c r="Q32" i="12"/>
  <c r="P32" i="12"/>
  <c r="O32" i="12"/>
  <c r="N32" i="12"/>
  <c r="M32" i="12"/>
  <c r="S32" i="12" s="1"/>
  <c r="L32" i="12"/>
  <c r="K32" i="12"/>
  <c r="J32" i="12"/>
  <c r="C30" i="12"/>
  <c r="R29" i="12"/>
  <c r="Q29" i="12"/>
  <c r="P29" i="12"/>
  <c r="O29" i="12"/>
  <c r="N29" i="12"/>
  <c r="M29" i="12"/>
  <c r="L29" i="12"/>
  <c r="K29" i="12"/>
  <c r="J29" i="12"/>
  <c r="R28" i="12"/>
  <c r="Q28" i="12"/>
  <c r="P28" i="12"/>
  <c r="O28" i="12"/>
  <c r="N28" i="12"/>
  <c r="M28" i="12"/>
  <c r="L28" i="12"/>
  <c r="K28" i="12"/>
  <c r="J28" i="12"/>
  <c r="R27" i="12"/>
  <c r="Q27" i="12"/>
  <c r="P27" i="12"/>
  <c r="O27" i="12"/>
  <c r="N27" i="12"/>
  <c r="M27" i="12"/>
  <c r="L27" i="12"/>
  <c r="K27" i="12"/>
  <c r="J27" i="12"/>
  <c r="R26" i="12"/>
  <c r="Q26" i="12"/>
  <c r="P26" i="12"/>
  <c r="O26" i="12"/>
  <c r="S26" i="12" s="1"/>
  <c r="N26" i="12"/>
  <c r="M26" i="12"/>
  <c r="L26" i="12"/>
  <c r="K26" i="12"/>
  <c r="J26" i="12"/>
  <c r="R25" i="12"/>
  <c r="Q25" i="12"/>
  <c r="P25" i="12"/>
  <c r="O25" i="12"/>
  <c r="N25" i="12"/>
  <c r="M25" i="12"/>
  <c r="L25" i="12"/>
  <c r="K25" i="12"/>
  <c r="J25" i="12"/>
  <c r="C24" i="12"/>
  <c r="R23" i="12"/>
  <c r="Q23" i="12"/>
  <c r="P23" i="12"/>
  <c r="O23" i="12"/>
  <c r="N23" i="12"/>
  <c r="T23" i="12" s="1"/>
  <c r="M23" i="12"/>
  <c r="L23" i="12"/>
  <c r="K23" i="12"/>
  <c r="J23" i="12"/>
  <c r="R22" i="12"/>
  <c r="Q22" i="12"/>
  <c r="P22" i="12"/>
  <c r="O22" i="12"/>
  <c r="N22" i="12"/>
  <c r="M22" i="12"/>
  <c r="L22" i="12"/>
  <c r="K22" i="12"/>
  <c r="J22" i="12"/>
  <c r="R21" i="12"/>
  <c r="Q21" i="12"/>
  <c r="P21" i="12"/>
  <c r="O21" i="12"/>
  <c r="N21" i="12"/>
  <c r="M21" i="12"/>
  <c r="S21" i="12" s="1"/>
  <c r="L21" i="12"/>
  <c r="K21" i="12"/>
  <c r="J21" i="12"/>
  <c r="R20" i="12"/>
  <c r="Q20" i="12"/>
  <c r="P20" i="12"/>
  <c r="O20" i="12"/>
  <c r="N20" i="12"/>
  <c r="M20" i="12"/>
  <c r="L20" i="12"/>
  <c r="K20" i="12"/>
  <c r="J20" i="12"/>
  <c r="R19" i="12"/>
  <c r="Q19" i="12"/>
  <c r="P19" i="12"/>
  <c r="O19" i="12"/>
  <c r="N19" i="12"/>
  <c r="M19" i="12"/>
  <c r="L19" i="12"/>
  <c r="K19" i="12"/>
  <c r="J19" i="12"/>
  <c r="R18" i="12"/>
  <c r="Q18" i="12"/>
  <c r="P18" i="12"/>
  <c r="O18" i="12"/>
  <c r="N18" i="12"/>
  <c r="M18" i="12"/>
  <c r="L18" i="12"/>
  <c r="K18" i="12"/>
  <c r="J18" i="12"/>
  <c r="C17" i="12"/>
  <c r="R16" i="12"/>
  <c r="Q16" i="12"/>
  <c r="P16" i="12"/>
  <c r="O16" i="12"/>
  <c r="N16" i="12"/>
  <c r="M16" i="12"/>
  <c r="S16" i="12" s="1"/>
  <c r="L16" i="12"/>
  <c r="K16" i="12"/>
  <c r="J16" i="12"/>
  <c r="R15" i="12"/>
  <c r="Q15" i="12"/>
  <c r="P15" i="12"/>
  <c r="O15" i="12"/>
  <c r="N15" i="12"/>
  <c r="M15" i="12"/>
  <c r="L15" i="12"/>
  <c r="K15" i="12"/>
  <c r="J15" i="12"/>
  <c r="R14" i="12"/>
  <c r="Q14" i="12"/>
  <c r="P14" i="12"/>
  <c r="O14" i="12"/>
  <c r="N14" i="12"/>
  <c r="M14" i="12"/>
  <c r="L14" i="12"/>
  <c r="K14" i="12"/>
  <c r="J14" i="12"/>
  <c r="R13" i="12"/>
  <c r="Q13" i="12"/>
  <c r="P13" i="12"/>
  <c r="O13" i="12"/>
  <c r="N13" i="12"/>
  <c r="M13" i="12"/>
  <c r="L13" i="12"/>
  <c r="K13" i="12"/>
  <c r="J13" i="12"/>
  <c r="R12" i="12"/>
  <c r="Q12" i="12"/>
  <c r="P12" i="12"/>
  <c r="O12" i="12"/>
  <c r="N12" i="12"/>
  <c r="T12" i="12" s="1"/>
  <c r="M12" i="12"/>
  <c r="L12" i="12"/>
  <c r="K12" i="12"/>
  <c r="J12" i="12"/>
  <c r="R11" i="12"/>
  <c r="Q11" i="12"/>
  <c r="P11" i="12"/>
  <c r="O11" i="12"/>
  <c r="N11" i="12"/>
  <c r="M11" i="12"/>
  <c r="L11" i="12"/>
  <c r="K11" i="12"/>
  <c r="J11" i="12"/>
  <c r="R10" i="12"/>
  <c r="Q10" i="12"/>
  <c r="P10" i="12"/>
  <c r="O10" i="12"/>
  <c r="N10" i="12"/>
  <c r="M10" i="12"/>
  <c r="L10" i="12"/>
  <c r="K10" i="12"/>
  <c r="J10" i="12"/>
  <c r="C9" i="12"/>
  <c r="R8" i="12"/>
  <c r="Q8" i="12"/>
  <c r="P8" i="12"/>
  <c r="O8" i="12"/>
  <c r="N8" i="12"/>
  <c r="M8" i="12"/>
  <c r="L8" i="12"/>
  <c r="K8" i="12"/>
  <c r="J8" i="12"/>
  <c r="R7" i="12"/>
  <c r="Q7" i="12"/>
  <c r="P7" i="12"/>
  <c r="O7" i="12"/>
  <c r="N7" i="12"/>
  <c r="M7" i="12"/>
  <c r="L7" i="12"/>
  <c r="K7" i="12"/>
  <c r="J7" i="12"/>
  <c r="R6" i="12"/>
  <c r="Q6" i="12"/>
  <c r="P6" i="12"/>
  <c r="O6" i="12"/>
  <c r="N6" i="12"/>
  <c r="M6" i="12"/>
  <c r="L6" i="12"/>
  <c r="K6" i="12"/>
  <c r="J6" i="12"/>
  <c r="R5" i="12"/>
  <c r="Q5" i="12"/>
  <c r="P5" i="12"/>
  <c r="O5" i="12"/>
  <c r="N5" i="12"/>
  <c r="M5" i="12"/>
  <c r="L5" i="12"/>
  <c r="K5" i="12"/>
  <c r="J5" i="12"/>
  <c r="R4" i="12"/>
  <c r="Q4" i="12"/>
  <c r="P4" i="12"/>
  <c r="O4" i="12"/>
  <c r="N4" i="12"/>
  <c r="T4" i="12" s="1"/>
  <c r="M4" i="12"/>
  <c r="S4" i="12" s="1"/>
  <c r="L4" i="12"/>
  <c r="K4" i="12"/>
  <c r="J4" i="12"/>
  <c r="R3" i="12"/>
  <c r="Q3" i="12"/>
  <c r="P3" i="12"/>
  <c r="O3" i="12"/>
  <c r="S3" i="12" s="1"/>
  <c r="N3" i="12"/>
  <c r="T3" i="12" s="1"/>
  <c r="M3" i="12"/>
  <c r="L3" i="12"/>
  <c r="K3" i="12"/>
  <c r="J3" i="12"/>
  <c r="R2" i="12"/>
  <c r="Q2" i="12"/>
  <c r="P2" i="12"/>
  <c r="O2" i="12"/>
  <c r="N2" i="12"/>
  <c r="M2" i="12"/>
  <c r="L2" i="12"/>
  <c r="K2" i="12"/>
  <c r="J2" i="12"/>
  <c r="S23" i="12" l="1"/>
  <c r="S2" i="12"/>
  <c r="T18" i="12"/>
  <c r="S19" i="12"/>
  <c r="T26" i="12"/>
  <c r="S27" i="12"/>
  <c r="S6" i="12"/>
  <c r="S5" i="12"/>
  <c r="Q9" i="12"/>
  <c r="M17" i="12"/>
  <c r="Q17" i="12"/>
  <c r="T11" i="12"/>
  <c r="S15" i="12"/>
  <c r="T16" i="12"/>
  <c r="Q30" i="12"/>
  <c r="S38" i="12"/>
  <c r="T6" i="12"/>
  <c r="T8" i="12"/>
  <c r="J17" i="12"/>
  <c r="R17" i="12"/>
  <c r="S11" i="12"/>
  <c r="T13" i="12"/>
  <c r="T15" i="12"/>
  <c r="S20" i="12"/>
  <c r="S22" i="12"/>
  <c r="R30" i="12"/>
  <c r="S33" i="12"/>
  <c r="S35" i="12"/>
  <c r="T5" i="12"/>
  <c r="T7" i="12"/>
  <c r="J24" i="12"/>
  <c r="R24" i="12"/>
  <c r="T20" i="12"/>
  <c r="T22" i="12"/>
  <c r="T35" i="12"/>
  <c r="O9" i="12"/>
  <c r="P30" i="12"/>
  <c r="J9" i="12"/>
  <c r="N9" i="12"/>
  <c r="R9" i="12"/>
  <c r="K24" i="12"/>
  <c r="T19" i="12"/>
  <c r="N24" i="12"/>
  <c r="S28" i="12"/>
  <c r="S37" i="12"/>
  <c r="M9" i="12"/>
  <c r="K9" i="12"/>
  <c r="T2" i="12"/>
  <c r="P9" i="12"/>
  <c r="K17" i="12"/>
  <c r="S10" i="12"/>
  <c r="S12" i="12"/>
  <c r="S13" i="12"/>
  <c r="T14" i="12"/>
  <c r="C41" i="12"/>
  <c r="C44" i="12" s="1"/>
  <c r="P24" i="12"/>
  <c r="O24" i="12"/>
  <c r="T21" i="12"/>
  <c r="J30" i="12"/>
  <c r="N30" i="12"/>
  <c r="T27" i="12"/>
  <c r="T28" i="12"/>
  <c r="S29" i="12"/>
  <c r="T32" i="12"/>
  <c r="T34" i="12"/>
  <c r="S39" i="12"/>
  <c r="S8" i="12"/>
  <c r="P17" i="12"/>
  <c r="O17" i="12"/>
  <c r="N17" i="12"/>
  <c r="S14" i="12"/>
  <c r="M24" i="12"/>
  <c r="Q24" i="12"/>
  <c r="K30" i="12"/>
  <c r="O30" i="12"/>
  <c r="M30" i="12"/>
  <c r="T29" i="12"/>
  <c r="T10" i="12"/>
  <c r="S18" i="12"/>
  <c r="T25" i="12"/>
  <c r="T30" i="12" s="1"/>
  <c r="W30" i="12" s="1"/>
  <c r="S25" i="12"/>
  <c r="S7" i="12"/>
  <c r="S24" i="12" l="1"/>
  <c r="V24" i="12" s="1"/>
  <c r="J42" i="12"/>
  <c r="S30" i="12"/>
  <c r="V30" i="12" s="1"/>
  <c r="T9" i="12"/>
  <c r="W9" i="12" s="1"/>
  <c r="S17" i="12"/>
  <c r="V17" i="12" s="1"/>
  <c r="K42" i="12"/>
  <c r="T17" i="12"/>
  <c r="W17" i="12" s="1"/>
  <c r="T24" i="12"/>
  <c r="W24" i="12" s="1"/>
  <c r="S9" i="12"/>
  <c r="V9" i="12" s="1"/>
  <c r="E17" i="8" l="1"/>
  <c r="O17" i="8" s="1"/>
  <c r="C17" i="8"/>
</calcChain>
</file>

<file path=xl/sharedStrings.xml><?xml version="1.0" encoding="utf-8"?>
<sst xmlns="http://schemas.openxmlformats.org/spreadsheetml/2006/main" count="95" uniqueCount="77">
  <si>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</si>
  <si>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</si>
  <si>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</si>
  <si>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</si>
  <si>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</si>
  <si>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</si>
  <si>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</si>
  <si>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</si>
  <si>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</si>
  <si>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</si>
  <si>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</si>
  <si>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</si>
  <si>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</si>
  <si>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</si>
  <si>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ukupno</t>
  </si>
  <si>
    <t>UKUPNO IZBORNI DIO</t>
  </si>
  <si>
    <t>UKUPNO</t>
  </si>
  <si>
    <t>Općeobrazovni dio</t>
  </si>
  <si>
    <t>Računalna grafika</t>
  </si>
  <si>
    <t>Informatika za GT i AVT</t>
  </si>
  <si>
    <t>Vizualne komunikacije</t>
  </si>
  <si>
    <t>Financijska pismenost i poduzetništvo u sektoru</t>
  </si>
  <si>
    <t>Prezentacijski alati i vještine</t>
  </si>
  <si>
    <t>Čovjek i zdravlje</t>
  </si>
  <si>
    <t>Primijenjena fotografija</t>
  </si>
  <si>
    <t>Likovna umjetnost u struci</t>
  </si>
  <si>
    <t>Komunikacija i marketing za web</t>
  </si>
  <si>
    <t xml:space="preserve">Grafičko oblikovanje za tiskane sadržaje </t>
  </si>
  <si>
    <t>Animirana grafika</t>
  </si>
  <si>
    <t>Razvoj mobilnih aplikacija</t>
  </si>
  <si>
    <t>Izrada 3D animirane grafike</t>
  </si>
  <si>
    <t>Razvijanje računalnih igara</t>
  </si>
  <si>
    <t>Izborni*</t>
  </si>
  <si>
    <t>IZBORNI DIO*</t>
  </si>
  <si>
    <t>STRUKOVNI DIO (OBVEZNI + IZBORNI)</t>
  </si>
  <si>
    <t>Naziv nastavnoga predmeta</t>
  </si>
  <si>
    <t>Razred, sati, bodovi</t>
  </si>
  <si>
    <t>1. razred</t>
  </si>
  <si>
    <t>2. razred</t>
  </si>
  <si>
    <t>3. razred</t>
  </si>
  <si>
    <t>4. razred</t>
  </si>
  <si>
    <t>bodova</t>
  </si>
  <si>
    <t>broj sati tjedno</t>
  </si>
  <si>
    <t>broj sati godišnje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</si>
  <si>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</si>
  <si>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</si>
  <si>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</si>
  <si>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</si>
  <si>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</si>
  <si>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</si>
  <si>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</si>
  <si>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</si>
  <si>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</si>
  <si>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Vjeronauk/Etika</t>
  </si>
  <si>
    <t>Likovna umjetnost</t>
  </si>
  <si>
    <t>UČENJE TEMELJENO NA RADU (min, max)</t>
  </si>
  <si>
    <t>MAX sati
(35*35)</t>
  </si>
  <si>
    <t>OO dio
sati</t>
  </si>
  <si>
    <t>OO+VPUP+UTR
sati; min
UKUPNO</t>
  </si>
  <si>
    <t>OO+VPUP+UTR
sati; max
UKUPNO</t>
  </si>
  <si>
    <r>
      <t>Web-</t>
    </r>
    <r>
      <rPr>
        <sz val="11"/>
        <color theme="1"/>
        <rFont val="Calibri"/>
        <family val="2"/>
        <charset val="238"/>
      </rPr>
      <t>platforme i internetske tehnologije</t>
    </r>
  </si>
  <si>
    <r>
      <t xml:space="preserve">Izrada fotografije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</si>
  <si>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Osnove prezentacijskog jezika za izradu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stranica</t>
    </r>
  </si>
  <si>
    <r>
      <t xml:space="preserve">Vizualno oblikovanje i tipografija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</si>
  <si>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Izrada audiovizualnog sadržaja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</si>
  <si>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Razvijanje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</si>
  <si>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Osnove programiranja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</si>
  <si>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Baze podataka 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rješenjima</t>
    </r>
  </si>
  <si>
    <r>
      <t xml:space="preserve">Vizualni koncept, korisničko sučelje i iskustvo 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rješenjima</t>
    </r>
  </si>
  <si>
    <r>
      <t xml:space="preserve">Izrada 2D animirane grafike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</si>
  <si>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Izrada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</si>
  <si>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>Interaktivni</t>
    </r>
    <r>
      <rPr>
        <i/>
        <sz val="11"/>
        <color theme="1"/>
        <rFont val="Calibri"/>
        <family val="2"/>
        <charset val="238"/>
      </rPr>
      <t xml:space="preserve"> web</t>
    </r>
    <r>
      <rPr>
        <sz val="11"/>
        <color theme="1"/>
        <rFont val="Calibri"/>
        <family val="2"/>
        <charset val="238"/>
      </rPr>
      <t xml:space="preserve">-sadržaji i programiranje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</si>
  <si>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Dizajn i prototip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</si>
  <si>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Upravljanje projektom i održavanje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</si>
  <si>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Programiranje složenih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</si>
  <si>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Videoprodukcija za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proizvode</t>
    </r>
  </si>
  <si>
    <r>
      <t xml:space="preserve">Napredno programiranje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</si>
</sst>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charset val="238"/>
      <scheme val="minor"/>
    </font>
    <font>
      <sz val="9.9"/>
      <color rgb="FF231F20"/>
      <name val="Minion Pro"/>
    </font>
    <font>
      <sz val="9"/>
      <color rgb="FF231F20"/>
      <name val="Minion Pro"/>
    </font>
    <font>
      <b/>
      <sz val="9"/>
      <color rgb="FF231F20"/>
      <name val="Minion Pro"/>
    </font>
    <font>
      <b/>
      <sz val="9"/>
      <color rgb="FFFF0000"/>
      <name val="Minion Pro"/>
    </font>
    <font>
      <sz val="9"/>
      <color rgb="FFFF0000"/>
      <name val="Minion Pro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C00000"/>
      <name val="Minion Pro"/>
    </font>
    <font>
      <b/>
      <sz val="11"/>
      <color rgb="FFC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2" fontId="8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8" fillId="4" borderId="11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2" fontId="9" fillId="0" borderId="32" xfId="0" applyNumberFormat="1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2" fontId="9" fillId="5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11" xfId="0" applyFont="1" applyFill="1" applyBorder="1" applyAlignment="1">
      <alignment vertical="center" wrapText="1"/>
    </xf>
    <xf numFmtId="2" fontId="9" fillId="5" borderId="1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10" borderId="13" xfId="0" applyFont="1" applyFill="1" applyBorder="1" applyAlignment="1">
      <alignment horizontal="center" vertical="center" wrapText="1"/>
    </xf>
    <xf numFmtId="2" fontId="8" fillId="10" borderId="10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2" fontId="8" fillId="10" borderId="10" xfId="1" applyNumberFormat="1" applyFont="1" applyFill="1" applyBorder="1" applyAlignment="1">
      <alignment horizontal="center" vertical="center"/>
    </xf>
    <xf numFmtId="2" fontId="8" fillId="10" borderId="1" xfId="1" applyNumberFormat="1" applyFont="1" applyFill="1" applyBorder="1" applyAlignment="1">
      <alignment horizontal="center" vertical="center"/>
    </xf>
    <xf numFmtId="2" fontId="8" fillId="10" borderId="32" xfId="0" applyNumberFormat="1" applyFont="1" applyFill="1" applyBorder="1" applyAlignment="1">
      <alignment horizontal="center" vertical="center"/>
    </xf>
    <xf numFmtId="2" fontId="9" fillId="10" borderId="10" xfId="0" applyNumberFormat="1" applyFont="1" applyFill="1" applyBorder="1" applyAlignment="1">
      <alignment horizontal="center" vertical="center"/>
    </xf>
    <xf numFmtId="2" fontId="9" fillId="10" borderId="1" xfId="0" applyNumberFormat="1" applyFont="1" applyFill="1" applyBorder="1" applyAlignment="1">
      <alignment horizontal="center" vertical="center"/>
    </xf>
    <xf numFmtId="2" fontId="9" fillId="10" borderId="11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7" borderId="19" xfId="0" applyFont="1" applyFill="1" applyBorder="1" applyAlignment="1">
      <alignment horizontal="center" vertical="center" wrapText="1"/>
    </xf>
    <xf numFmtId="2" fontId="17" fillId="4" borderId="1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zoomScale="80" zoomScaleNormal="80" workbookViewId="0">
      <selection activeCell="H12" sqref="H12"/>
    </sheetView>
  </sheetViews>
  <sheetFormatPr defaultRowHeight="15"/>
  <cols>
    <col min="1" max="1" width="12.85546875" customWidth="1"/>
    <col min="2" max="2" width="30.85546875" customWidth="1"/>
  </cols>
  <sheetData>
    <row r="1" spans="1:24" ht="60.75" thickBot="1">
      <c r="A1" s="19" t="s">
        <v>0</v>
      </c>
      <c r="B1" s="20" t="s">
        <v>1</v>
      </c>
      <c r="C1" s="21" t="s">
        <v>2</v>
      </c>
      <c r="D1" s="108" t="s">
        <v>3</v>
      </c>
      <c r="E1" s="108"/>
      <c r="F1" s="109" t="s">
        <v>4</v>
      </c>
      <c r="G1" s="110"/>
      <c r="H1" s="108" t="s">
        <v>5</v>
      </c>
      <c r="I1" s="111"/>
      <c r="J1" s="83" t="s">
        <v>6</v>
      </c>
      <c r="K1" s="83" t="s">
        <v>7</v>
      </c>
      <c r="L1" s="20" t="s">
        <v>8</v>
      </c>
      <c r="M1" s="103" t="s">
        <v>9</v>
      </c>
      <c r="N1" s="103"/>
      <c r="O1" s="103" t="s">
        <v>10</v>
      </c>
      <c r="P1" s="104"/>
      <c r="Q1" s="103" t="s">
        <v>11</v>
      </c>
      <c r="R1" s="104"/>
      <c r="S1" s="20" t="s">
        <v>12</v>
      </c>
      <c r="T1" s="20" t="s">
        <v>13</v>
      </c>
      <c r="U1" s="20" t="s">
        <v>57</v>
      </c>
      <c r="V1" s="20" t="s">
        <v>58</v>
      </c>
      <c r="W1" s="20" t="s">
        <v>59</v>
      </c>
      <c r="X1" s="22" t="s">
        <v>56</v>
      </c>
    </row>
    <row r="2" spans="1:24">
      <c r="A2" s="23">
        <v>1</v>
      </c>
      <c r="B2" s="99" t="s">
        <v>18</v>
      </c>
      <c r="C2" s="24">
        <v>8</v>
      </c>
      <c r="D2" s="25">
        <v>40</v>
      </c>
      <c r="E2" s="25">
        <v>50</v>
      </c>
      <c r="F2" s="131">
        <v>30</v>
      </c>
      <c r="G2" s="131">
        <v>40</v>
      </c>
      <c r="H2" s="25">
        <v>10</v>
      </c>
      <c r="I2" s="25">
        <v>30</v>
      </c>
      <c r="J2" s="84">
        <f>C2*F2/100</f>
        <v>2.4</v>
      </c>
      <c r="K2" s="84">
        <f>C2*G2/100</f>
        <v>3.2</v>
      </c>
      <c r="L2" s="27">
        <f>C2*25</f>
        <v>200</v>
      </c>
      <c r="M2" s="28">
        <f>C2*25*D2/100</f>
        <v>80</v>
      </c>
      <c r="N2" s="28">
        <f>C2*25*E2/100</f>
        <v>100</v>
      </c>
      <c r="O2" s="28">
        <f>C2*25*F2/100</f>
        <v>60</v>
      </c>
      <c r="P2" s="28">
        <f>C2*25*G2/100</f>
        <v>80</v>
      </c>
      <c r="Q2" s="28">
        <f>C2*25*H2/100</f>
        <v>20</v>
      </c>
      <c r="R2" s="28">
        <f>C2*25*I2/100</f>
        <v>60</v>
      </c>
      <c r="S2" s="28">
        <f>M2+O2</f>
        <v>140</v>
      </c>
      <c r="T2" s="28">
        <f>N2+P2</f>
        <v>180</v>
      </c>
      <c r="U2" s="29"/>
      <c r="V2" s="29"/>
      <c r="W2" s="29"/>
      <c r="X2" s="29"/>
    </row>
    <row r="3" spans="1:24">
      <c r="A3" s="30">
        <v>1</v>
      </c>
      <c r="B3" s="100" t="s">
        <v>19</v>
      </c>
      <c r="C3" s="31">
        <v>3</v>
      </c>
      <c r="D3" s="32">
        <v>40</v>
      </c>
      <c r="E3" s="32">
        <v>50</v>
      </c>
      <c r="F3" s="132">
        <v>20</v>
      </c>
      <c r="G3" s="132">
        <v>30</v>
      </c>
      <c r="H3" s="32">
        <v>20</v>
      </c>
      <c r="I3" s="32">
        <v>40</v>
      </c>
      <c r="J3" s="85">
        <f t="shared" ref="J3:J7" si="0">C3*F3/100</f>
        <v>0.6</v>
      </c>
      <c r="K3" s="85">
        <f t="shared" ref="K3:K7" si="1">C3*G3/100</f>
        <v>0.9</v>
      </c>
      <c r="L3" s="34">
        <f t="shared" ref="L3:L7" si="2">C3*25</f>
        <v>75</v>
      </c>
      <c r="M3" s="35">
        <f t="shared" ref="M3:M7" si="3">C3*25*D3/100</f>
        <v>30</v>
      </c>
      <c r="N3" s="35">
        <f t="shared" ref="N3:N23" si="4">C3*25*E3/100</f>
        <v>37.5</v>
      </c>
      <c r="O3" s="35">
        <f t="shared" ref="O3:O23" si="5">C3*25*F3/100</f>
        <v>15</v>
      </c>
      <c r="P3" s="35">
        <f t="shared" ref="P3:P23" si="6">C3*25*G3/100</f>
        <v>22.5</v>
      </c>
      <c r="Q3" s="35">
        <f t="shared" ref="Q3:Q15" si="7">C3*25*H3/100</f>
        <v>15</v>
      </c>
      <c r="R3" s="35">
        <f t="shared" ref="R3:R23" si="8">C3*25*I3/100</f>
        <v>30</v>
      </c>
      <c r="S3" s="35">
        <f t="shared" ref="S3:T18" si="9">M3+O3</f>
        <v>45</v>
      </c>
      <c r="T3" s="35">
        <f t="shared" si="9"/>
        <v>60</v>
      </c>
      <c r="U3" s="29"/>
      <c r="V3" s="29"/>
      <c r="W3" s="29"/>
      <c r="X3" s="29"/>
    </row>
    <row r="4" spans="1:24">
      <c r="A4" s="30">
        <v>1</v>
      </c>
      <c r="B4" s="100" t="s">
        <v>20</v>
      </c>
      <c r="C4" s="31">
        <v>3</v>
      </c>
      <c r="D4" s="32">
        <v>60</v>
      </c>
      <c r="E4" s="32">
        <v>70</v>
      </c>
      <c r="F4" s="132">
        <v>10</v>
      </c>
      <c r="G4" s="132">
        <v>20</v>
      </c>
      <c r="H4" s="32">
        <v>10</v>
      </c>
      <c r="I4" s="32">
        <v>30</v>
      </c>
      <c r="J4" s="85">
        <f t="shared" si="0"/>
        <v>0.3</v>
      </c>
      <c r="K4" s="85">
        <f t="shared" si="1"/>
        <v>0.6</v>
      </c>
      <c r="L4" s="34">
        <f t="shared" si="2"/>
        <v>75</v>
      </c>
      <c r="M4" s="35">
        <f t="shared" si="3"/>
        <v>45</v>
      </c>
      <c r="N4" s="35">
        <f t="shared" si="4"/>
        <v>52.5</v>
      </c>
      <c r="O4" s="35">
        <f t="shared" si="5"/>
        <v>7.5</v>
      </c>
      <c r="P4" s="35">
        <f t="shared" si="6"/>
        <v>15</v>
      </c>
      <c r="Q4" s="35">
        <f t="shared" si="7"/>
        <v>7.5</v>
      </c>
      <c r="R4" s="35">
        <f t="shared" si="8"/>
        <v>22.5</v>
      </c>
      <c r="S4" s="35">
        <f t="shared" si="9"/>
        <v>52.5</v>
      </c>
      <c r="T4" s="35">
        <f t="shared" si="9"/>
        <v>67.5</v>
      </c>
      <c r="U4" s="29"/>
      <c r="V4" s="29"/>
      <c r="W4" s="29"/>
      <c r="X4" s="29"/>
    </row>
    <row r="5" spans="1:24" ht="30">
      <c r="A5" s="30">
        <v>1</v>
      </c>
      <c r="B5" s="100" t="s">
        <v>21</v>
      </c>
      <c r="C5" s="31">
        <v>3</v>
      </c>
      <c r="D5" s="32">
        <v>60</v>
      </c>
      <c r="E5" s="32">
        <v>70</v>
      </c>
      <c r="F5" s="132">
        <v>10</v>
      </c>
      <c r="G5" s="132">
        <v>20</v>
      </c>
      <c r="H5" s="32">
        <v>10</v>
      </c>
      <c r="I5" s="32">
        <v>30</v>
      </c>
      <c r="J5" s="85">
        <f t="shared" si="0"/>
        <v>0.3</v>
      </c>
      <c r="K5" s="85">
        <f t="shared" si="1"/>
        <v>0.6</v>
      </c>
      <c r="L5" s="34">
        <f t="shared" si="2"/>
        <v>75</v>
      </c>
      <c r="M5" s="35">
        <f t="shared" si="3"/>
        <v>45</v>
      </c>
      <c r="N5" s="35">
        <f t="shared" si="4"/>
        <v>52.5</v>
      </c>
      <c r="O5" s="35">
        <f t="shared" si="5"/>
        <v>7.5</v>
      </c>
      <c r="P5" s="35">
        <f t="shared" si="6"/>
        <v>15</v>
      </c>
      <c r="Q5" s="35">
        <f t="shared" si="7"/>
        <v>7.5</v>
      </c>
      <c r="R5" s="35">
        <f t="shared" si="8"/>
        <v>22.5</v>
      </c>
      <c r="S5" s="35">
        <f t="shared" si="9"/>
        <v>52.5</v>
      </c>
      <c r="T5" s="35">
        <f t="shared" si="9"/>
        <v>67.5</v>
      </c>
      <c r="U5" s="29"/>
      <c r="V5" s="29"/>
      <c r="W5" s="29"/>
      <c r="X5" s="29"/>
    </row>
    <row r="6" spans="1:24" ht="30">
      <c r="A6" s="30">
        <v>1</v>
      </c>
      <c r="B6" s="101" t="s">
        <v>60</v>
      </c>
      <c r="C6" s="31">
        <v>4</v>
      </c>
      <c r="D6" s="32">
        <v>40</v>
      </c>
      <c r="E6" s="32">
        <v>50</v>
      </c>
      <c r="F6" s="132">
        <v>20</v>
      </c>
      <c r="G6" s="132">
        <v>30</v>
      </c>
      <c r="H6" s="32">
        <v>20</v>
      </c>
      <c r="I6" s="32">
        <v>40</v>
      </c>
      <c r="J6" s="85">
        <f t="shared" si="0"/>
        <v>0.8</v>
      </c>
      <c r="K6" s="85">
        <f t="shared" si="1"/>
        <v>1.2</v>
      </c>
      <c r="L6" s="34">
        <f t="shared" si="2"/>
        <v>100</v>
      </c>
      <c r="M6" s="35">
        <f t="shared" si="3"/>
        <v>40</v>
      </c>
      <c r="N6" s="35">
        <f t="shared" si="4"/>
        <v>50</v>
      </c>
      <c r="O6" s="35">
        <f t="shared" si="5"/>
        <v>20</v>
      </c>
      <c r="P6" s="35">
        <f t="shared" si="6"/>
        <v>30</v>
      </c>
      <c r="Q6" s="35">
        <f t="shared" si="7"/>
        <v>20</v>
      </c>
      <c r="R6" s="35">
        <f t="shared" si="8"/>
        <v>40</v>
      </c>
      <c r="S6" s="35">
        <f t="shared" si="9"/>
        <v>60</v>
      </c>
      <c r="T6" s="35">
        <f t="shared" si="9"/>
        <v>80</v>
      </c>
      <c r="U6" s="29"/>
      <c r="V6" s="29"/>
      <c r="W6" s="29"/>
      <c r="X6" s="29"/>
    </row>
    <row r="7" spans="1:24" ht="30">
      <c r="A7" s="30">
        <v>1</v>
      </c>
      <c r="B7" s="100" t="s">
        <v>61</v>
      </c>
      <c r="C7" s="31">
        <v>4</v>
      </c>
      <c r="D7" s="32">
        <v>40</v>
      </c>
      <c r="E7" s="32">
        <v>50</v>
      </c>
      <c r="F7" s="132">
        <v>10</v>
      </c>
      <c r="G7" s="132">
        <v>30</v>
      </c>
      <c r="H7" s="32">
        <v>20</v>
      </c>
      <c r="I7" s="32">
        <v>50</v>
      </c>
      <c r="J7" s="85">
        <f t="shared" si="0"/>
        <v>0.4</v>
      </c>
      <c r="K7" s="85">
        <f t="shared" si="1"/>
        <v>1.2</v>
      </c>
      <c r="L7" s="34">
        <f t="shared" si="2"/>
        <v>100</v>
      </c>
      <c r="M7" s="35">
        <f t="shared" si="3"/>
        <v>40</v>
      </c>
      <c r="N7" s="35">
        <f t="shared" si="4"/>
        <v>50</v>
      </c>
      <c r="O7" s="35">
        <f t="shared" si="5"/>
        <v>10</v>
      </c>
      <c r="P7" s="35">
        <f t="shared" si="6"/>
        <v>30</v>
      </c>
      <c r="Q7" s="35">
        <f t="shared" si="7"/>
        <v>20</v>
      </c>
      <c r="R7" s="35">
        <f t="shared" si="8"/>
        <v>50</v>
      </c>
      <c r="S7" s="35">
        <f t="shared" si="9"/>
        <v>50</v>
      </c>
      <c r="T7" s="35">
        <f t="shared" si="9"/>
        <v>80</v>
      </c>
      <c r="U7" s="17"/>
      <c r="V7" s="17"/>
      <c r="W7" s="17"/>
      <c r="X7" s="17"/>
    </row>
    <row r="8" spans="1:24" ht="30">
      <c r="A8" s="30">
        <v>1</v>
      </c>
      <c r="B8" s="100" t="s">
        <v>62</v>
      </c>
      <c r="C8" s="31">
        <v>6</v>
      </c>
      <c r="D8" s="130">
        <v>50</v>
      </c>
      <c r="E8" s="130">
        <v>60</v>
      </c>
      <c r="F8" s="133">
        <v>20</v>
      </c>
      <c r="G8" s="133">
        <v>30</v>
      </c>
      <c r="H8" s="130">
        <v>10</v>
      </c>
      <c r="I8" s="130">
        <v>30</v>
      </c>
      <c r="J8" s="85">
        <f>C8*F8/100</f>
        <v>1.2</v>
      </c>
      <c r="K8" s="85">
        <f>C8*G8/100</f>
        <v>1.8</v>
      </c>
      <c r="L8" s="34">
        <f>C8*25</f>
        <v>150</v>
      </c>
      <c r="M8" s="35">
        <f>C8*25*D8/100</f>
        <v>75</v>
      </c>
      <c r="N8" s="35">
        <f>C8*25*E8/100</f>
        <v>90</v>
      </c>
      <c r="O8" s="35">
        <f>C8*25*F8/100</f>
        <v>30</v>
      </c>
      <c r="P8" s="35">
        <f>C8*25*G8/100</f>
        <v>45</v>
      </c>
      <c r="Q8" s="35">
        <f>C8*25*H8/100</f>
        <v>15</v>
      </c>
      <c r="R8" s="35">
        <f>C8*25*I8/100</f>
        <v>45</v>
      </c>
      <c r="S8" s="35">
        <f>M8+O8</f>
        <v>105</v>
      </c>
      <c r="T8" s="35">
        <f>N8+P8</f>
        <v>135</v>
      </c>
      <c r="U8" s="17"/>
      <c r="V8" s="17"/>
      <c r="W8" s="17"/>
      <c r="X8" s="17"/>
    </row>
    <row r="9" spans="1:24" ht="15.75" thickBot="1">
      <c r="A9" s="36" t="s">
        <v>14</v>
      </c>
      <c r="B9" s="37"/>
      <c r="C9" s="38">
        <f>SUM(C2:C8)</f>
        <v>31</v>
      </c>
      <c r="D9" s="39"/>
      <c r="E9" s="39"/>
      <c r="F9" s="39"/>
      <c r="G9" s="39"/>
      <c r="H9" s="39"/>
      <c r="I9" s="39"/>
      <c r="J9" s="38">
        <f>SUM(J2:J8)</f>
        <v>6</v>
      </c>
      <c r="K9" s="38">
        <f>SUM(K2:K8)</f>
        <v>9.5</v>
      </c>
      <c r="L9" s="40"/>
      <c r="M9" s="38">
        <f t="shared" ref="M9:T9" si="10">SUM(M2:M8)</f>
        <v>355</v>
      </c>
      <c r="N9" s="38">
        <f t="shared" si="10"/>
        <v>432.5</v>
      </c>
      <c r="O9" s="38">
        <f t="shared" si="10"/>
        <v>150</v>
      </c>
      <c r="P9" s="38">
        <f t="shared" si="10"/>
        <v>237.5</v>
      </c>
      <c r="Q9" s="38">
        <f t="shared" si="10"/>
        <v>105</v>
      </c>
      <c r="R9" s="38">
        <f t="shared" si="10"/>
        <v>270</v>
      </c>
      <c r="S9" s="92">
        <f t="shared" si="10"/>
        <v>505</v>
      </c>
      <c r="T9" s="92">
        <f t="shared" si="10"/>
        <v>670</v>
      </c>
      <c r="U9" s="98">
        <v>560</v>
      </c>
      <c r="V9" s="92">
        <f>U9+S9</f>
        <v>1065</v>
      </c>
      <c r="W9" s="92">
        <f>U9+T9</f>
        <v>1230</v>
      </c>
      <c r="X9" s="92">
        <v>1225</v>
      </c>
    </row>
    <row r="10" spans="1:24">
      <c r="A10" s="41">
        <v>2</v>
      </c>
      <c r="B10" s="99" t="s">
        <v>25</v>
      </c>
      <c r="C10" s="24">
        <v>4</v>
      </c>
      <c r="D10" s="25">
        <v>40</v>
      </c>
      <c r="E10" s="25">
        <v>50</v>
      </c>
      <c r="F10" s="26">
        <v>30</v>
      </c>
      <c r="G10" s="26">
        <v>50</v>
      </c>
      <c r="H10" s="25">
        <v>10</v>
      </c>
      <c r="I10" s="25">
        <v>20</v>
      </c>
      <c r="J10" s="84">
        <f>(C10*F10)/100</f>
        <v>1.2</v>
      </c>
      <c r="K10" s="84">
        <f>C10*G10/100</f>
        <v>2</v>
      </c>
      <c r="L10" s="27">
        <f t="shared" ref="L10:L39" si="11">C10*25</f>
        <v>100</v>
      </c>
      <c r="M10" s="28">
        <f t="shared" ref="M10:M15" si="12">C10*25*D10/100</f>
        <v>40</v>
      </c>
      <c r="N10" s="28">
        <f t="shared" si="4"/>
        <v>50</v>
      </c>
      <c r="O10" s="28">
        <f t="shared" si="5"/>
        <v>30</v>
      </c>
      <c r="P10" s="28">
        <f t="shared" si="6"/>
        <v>50</v>
      </c>
      <c r="Q10" s="28">
        <f t="shared" si="7"/>
        <v>10</v>
      </c>
      <c r="R10" s="28">
        <f t="shared" si="8"/>
        <v>20</v>
      </c>
      <c r="S10" s="28">
        <f t="shared" si="9"/>
        <v>70</v>
      </c>
      <c r="T10" s="28">
        <f t="shared" si="9"/>
        <v>100</v>
      </c>
      <c r="U10" s="18"/>
      <c r="V10" s="18"/>
      <c r="W10" s="18"/>
      <c r="X10" s="18"/>
    </row>
    <row r="11" spans="1:24">
      <c r="A11" s="42">
        <v>2</v>
      </c>
      <c r="B11" s="100" t="s">
        <v>22</v>
      </c>
      <c r="C11" s="43">
        <v>3</v>
      </c>
      <c r="D11" s="32">
        <v>50</v>
      </c>
      <c r="E11" s="32">
        <v>60</v>
      </c>
      <c r="F11" s="33">
        <v>20</v>
      </c>
      <c r="G11" s="33">
        <v>40</v>
      </c>
      <c r="H11" s="32">
        <v>10</v>
      </c>
      <c r="I11" s="32">
        <v>20</v>
      </c>
      <c r="J11" s="85">
        <f t="shared" ref="J11:J15" si="13">(C11*F11)/100</f>
        <v>0.6</v>
      </c>
      <c r="K11" s="85">
        <f t="shared" ref="K11:K15" si="14">C11*G11/100</f>
        <v>1.2</v>
      </c>
      <c r="L11" s="34">
        <f t="shared" si="11"/>
        <v>75</v>
      </c>
      <c r="M11" s="35">
        <f t="shared" si="12"/>
        <v>37.5</v>
      </c>
      <c r="N11" s="35">
        <f t="shared" si="4"/>
        <v>45</v>
      </c>
      <c r="O11" s="35">
        <f t="shared" si="5"/>
        <v>15</v>
      </c>
      <c r="P11" s="35">
        <f t="shared" si="6"/>
        <v>30</v>
      </c>
      <c r="Q11" s="35">
        <f t="shared" si="7"/>
        <v>7.5</v>
      </c>
      <c r="R11" s="35">
        <f t="shared" si="8"/>
        <v>15</v>
      </c>
      <c r="S11" s="35">
        <f t="shared" si="9"/>
        <v>52.5</v>
      </c>
      <c r="T11" s="35">
        <f t="shared" si="9"/>
        <v>75</v>
      </c>
      <c r="U11" s="18"/>
      <c r="V11" s="18"/>
      <c r="W11" s="18"/>
      <c r="X11" s="18"/>
    </row>
    <row r="12" spans="1:24" ht="30">
      <c r="A12" s="42">
        <v>2</v>
      </c>
      <c r="B12" s="100" t="s">
        <v>63</v>
      </c>
      <c r="C12" s="31">
        <v>6</v>
      </c>
      <c r="D12" s="32">
        <v>40</v>
      </c>
      <c r="E12" s="32">
        <v>50</v>
      </c>
      <c r="F12" s="33">
        <v>30</v>
      </c>
      <c r="G12" s="33">
        <v>50</v>
      </c>
      <c r="H12" s="32">
        <v>10</v>
      </c>
      <c r="I12" s="32">
        <v>20</v>
      </c>
      <c r="J12" s="85">
        <f t="shared" si="13"/>
        <v>1.8</v>
      </c>
      <c r="K12" s="85">
        <f t="shared" si="14"/>
        <v>3</v>
      </c>
      <c r="L12" s="34">
        <f t="shared" si="11"/>
        <v>150</v>
      </c>
      <c r="M12" s="35">
        <f t="shared" si="12"/>
        <v>60</v>
      </c>
      <c r="N12" s="35">
        <f t="shared" si="4"/>
        <v>75</v>
      </c>
      <c r="O12" s="35">
        <f t="shared" si="5"/>
        <v>45</v>
      </c>
      <c r="P12" s="35">
        <f t="shared" si="6"/>
        <v>75</v>
      </c>
      <c r="Q12" s="35">
        <f t="shared" si="7"/>
        <v>15</v>
      </c>
      <c r="R12" s="35">
        <f t="shared" si="8"/>
        <v>30</v>
      </c>
      <c r="S12" s="35">
        <f t="shared" si="9"/>
        <v>105</v>
      </c>
      <c r="T12" s="35">
        <f t="shared" si="9"/>
        <v>150</v>
      </c>
      <c r="U12" s="18"/>
      <c r="V12" s="18"/>
      <c r="W12" s="18"/>
      <c r="X12" s="18"/>
    </row>
    <row r="13" spans="1:24" ht="30">
      <c r="A13" s="42">
        <v>2</v>
      </c>
      <c r="B13" s="100" t="s">
        <v>64</v>
      </c>
      <c r="C13" s="31">
        <v>4</v>
      </c>
      <c r="D13" s="32">
        <v>20</v>
      </c>
      <c r="E13" s="32">
        <v>40</v>
      </c>
      <c r="F13" s="33">
        <v>40</v>
      </c>
      <c r="G13" s="33">
        <v>60</v>
      </c>
      <c r="H13" s="32">
        <v>10</v>
      </c>
      <c r="I13" s="32">
        <v>20</v>
      </c>
      <c r="J13" s="85">
        <f t="shared" si="13"/>
        <v>1.6</v>
      </c>
      <c r="K13" s="85">
        <f t="shared" si="14"/>
        <v>2.4</v>
      </c>
      <c r="L13" s="34">
        <f t="shared" si="11"/>
        <v>100</v>
      </c>
      <c r="M13" s="35">
        <f t="shared" si="12"/>
        <v>20</v>
      </c>
      <c r="N13" s="35">
        <f t="shared" si="4"/>
        <v>40</v>
      </c>
      <c r="O13" s="35">
        <f t="shared" si="5"/>
        <v>40</v>
      </c>
      <c r="P13" s="35">
        <f t="shared" si="6"/>
        <v>60</v>
      </c>
      <c r="Q13" s="35">
        <f t="shared" si="7"/>
        <v>10</v>
      </c>
      <c r="R13" s="35">
        <f t="shared" si="8"/>
        <v>20</v>
      </c>
      <c r="S13" s="35">
        <f t="shared" si="9"/>
        <v>60</v>
      </c>
      <c r="T13" s="35">
        <f t="shared" si="9"/>
        <v>100</v>
      </c>
      <c r="U13" s="18"/>
      <c r="V13" s="18"/>
      <c r="W13" s="18"/>
      <c r="X13" s="18"/>
    </row>
    <row r="14" spans="1:24">
      <c r="A14" s="42">
        <v>2</v>
      </c>
      <c r="B14" s="100" t="s">
        <v>65</v>
      </c>
      <c r="C14" s="31">
        <v>8</v>
      </c>
      <c r="D14" s="32">
        <v>30</v>
      </c>
      <c r="E14" s="32">
        <v>40</v>
      </c>
      <c r="F14" s="33">
        <v>40</v>
      </c>
      <c r="G14" s="33">
        <v>60</v>
      </c>
      <c r="H14" s="32">
        <v>10</v>
      </c>
      <c r="I14" s="32">
        <v>20</v>
      </c>
      <c r="J14" s="85">
        <f t="shared" si="13"/>
        <v>3.2</v>
      </c>
      <c r="K14" s="85">
        <f t="shared" si="14"/>
        <v>4.8</v>
      </c>
      <c r="L14" s="34">
        <f t="shared" si="11"/>
        <v>200</v>
      </c>
      <c r="M14" s="35">
        <f t="shared" si="12"/>
        <v>60</v>
      </c>
      <c r="N14" s="35">
        <f t="shared" si="4"/>
        <v>80</v>
      </c>
      <c r="O14" s="35">
        <f t="shared" si="5"/>
        <v>80</v>
      </c>
      <c r="P14" s="35">
        <f t="shared" si="6"/>
        <v>120</v>
      </c>
      <c r="Q14" s="35">
        <f t="shared" si="7"/>
        <v>20</v>
      </c>
      <c r="R14" s="35">
        <f t="shared" si="8"/>
        <v>40</v>
      </c>
      <c r="S14" s="35">
        <f t="shared" si="9"/>
        <v>140</v>
      </c>
      <c r="T14" s="35">
        <f t="shared" si="9"/>
        <v>200</v>
      </c>
      <c r="U14" s="18"/>
      <c r="V14" s="18"/>
      <c r="W14" s="18"/>
      <c r="X14" s="18"/>
    </row>
    <row r="15" spans="1:24" ht="30">
      <c r="A15" s="42">
        <v>2</v>
      </c>
      <c r="B15" s="100" t="s">
        <v>66</v>
      </c>
      <c r="C15" s="31">
        <v>6</v>
      </c>
      <c r="D15" s="32">
        <v>40</v>
      </c>
      <c r="E15" s="32">
        <v>50</v>
      </c>
      <c r="F15" s="33">
        <v>30</v>
      </c>
      <c r="G15" s="33">
        <v>50</v>
      </c>
      <c r="H15" s="32">
        <v>10</v>
      </c>
      <c r="I15" s="32">
        <v>20</v>
      </c>
      <c r="J15" s="85">
        <f t="shared" si="13"/>
        <v>1.8</v>
      </c>
      <c r="K15" s="85">
        <f t="shared" si="14"/>
        <v>3</v>
      </c>
      <c r="L15" s="34">
        <f t="shared" si="11"/>
        <v>150</v>
      </c>
      <c r="M15" s="35">
        <f t="shared" si="12"/>
        <v>60</v>
      </c>
      <c r="N15" s="35">
        <f t="shared" si="4"/>
        <v>75</v>
      </c>
      <c r="O15" s="35">
        <f t="shared" si="5"/>
        <v>45</v>
      </c>
      <c r="P15" s="35">
        <f t="shared" si="6"/>
        <v>75</v>
      </c>
      <c r="Q15" s="35">
        <f t="shared" si="7"/>
        <v>15</v>
      </c>
      <c r="R15" s="35">
        <f t="shared" si="8"/>
        <v>30</v>
      </c>
      <c r="S15" s="35">
        <f t="shared" si="9"/>
        <v>105</v>
      </c>
      <c r="T15" s="35">
        <f t="shared" si="9"/>
        <v>150</v>
      </c>
      <c r="U15" s="18"/>
      <c r="V15" s="18"/>
      <c r="W15" s="18"/>
      <c r="X15" s="18"/>
    </row>
    <row r="16" spans="1:24">
      <c r="A16" s="42">
        <v>2</v>
      </c>
      <c r="B16" s="100" t="s">
        <v>67</v>
      </c>
      <c r="C16" s="31">
        <v>6</v>
      </c>
      <c r="D16" s="32">
        <v>40</v>
      </c>
      <c r="E16" s="32">
        <v>50</v>
      </c>
      <c r="F16" s="33">
        <v>30</v>
      </c>
      <c r="G16" s="33">
        <v>50</v>
      </c>
      <c r="H16" s="32">
        <v>10</v>
      </c>
      <c r="I16" s="32">
        <v>20</v>
      </c>
      <c r="J16" s="85">
        <f>(C16*F16)/100</f>
        <v>1.8</v>
      </c>
      <c r="K16" s="85">
        <f>C16*G16/100</f>
        <v>3</v>
      </c>
      <c r="L16" s="34">
        <f>C16*25</f>
        <v>150</v>
      </c>
      <c r="M16" s="35">
        <f>C16*25*D16/100</f>
        <v>60</v>
      </c>
      <c r="N16" s="35">
        <f>C16*25*E16/100</f>
        <v>75</v>
      </c>
      <c r="O16" s="35">
        <f>C16*25*F16/100</f>
        <v>45</v>
      </c>
      <c r="P16" s="35">
        <f>C16*25*G16/100</f>
        <v>75</v>
      </c>
      <c r="Q16" s="35">
        <f>C16*25*H16/100</f>
        <v>15</v>
      </c>
      <c r="R16" s="35">
        <f>C16*25*I16/100</f>
        <v>30</v>
      </c>
      <c r="S16" s="35">
        <f>M16+O16</f>
        <v>105</v>
      </c>
      <c r="T16" s="35">
        <f>N16+P16</f>
        <v>150</v>
      </c>
      <c r="U16" s="18"/>
      <c r="V16" s="18"/>
      <c r="W16" s="18"/>
      <c r="X16" s="18"/>
    </row>
    <row r="17" spans="1:24" ht="15.75" thickBot="1">
      <c r="A17" s="44" t="s">
        <v>14</v>
      </c>
      <c r="B17" s="37"/>
      <c r="C17" s="38">
        <f>SUM(C10:C16)</f>
        <v>37</v>
      </c>
      <c r="D17" s="39"/>
      <c r="E17" s="39"/>
      <c r="F17" s="39"/>
      <c r="G17" s="39"/>
      <c r="H17" s="39"/>
      <c r="I17" s="39"/>
      <c r="J17" s="45">
        <f>SUM(J10:J16)</f>
        <v>12</v>
      </c>
      <c r="K17" s="45">
        <f>SUM(K10:K16)</f>
        <v>19.399999999999999</v>
      </c>
      <c r="L17" s="40"/>
      <c r="M17" s="38">
        <f t="shared" ref="M17:T17" si="15">SUM(M10:M16)</f>
        <v>337.5</v>
      </c>
      <c r="N17" s="38">
        <f t="shared" si="15"/>
        <v>440</v>
      </c>
      <c r="O17" s="38">
        <f t="shared" si="15"/>
        <v>300</v>
      </c>
      <c r="P17" s="38">
        <f t="shared" si="15"/>
        <v>485</v>
      </c>
      <c r="Q17" s="38">
        <f t="shared" si="15"/>
        <v>92.5</v>
      </c>
      <c r="R17" s="38">
        <f t="shared" si="15"/>
        <v>185</v>
      </c>
      <c r="S17" s="92">
        <f t="shared" si="15"/>
        <v>637.5</v>
      </c>
      <c r="T17" s="92">
        <f t="shared" si="15"/>
        <v>925</v>
      </c>
      <c r="U17" s="98">
        <v>490</v>
      </c>
      <c r="V17" s="92">
        <f>U17+S17</f>
        <v>1127.5</v>
      </c>
      <c r="W17" s="92">
        <f>U17+T17</f>
        <v>1415</v>
      </c>
      <c r="X17" s="92">
        <v>1225</v>
      </c>
    </row>
    <row r="18" spans="1:24">
      <c r="A18" s="41">
        <v>3</v>
      </c>
      <c r="B18" s="99" t="s">
        <v>23</v>
      </c>
      <c r="C18" s="46">
        <v>4</v>
      </c>
      <c r="D18" s="25">
        <v>60</v>
      </c>
      <c r="E18" s="25">
        <v>80</v>
      </c>
      <c r="F18" s="26">
        <v>10</v>
      </c>
      <c r="G18" s="26">
        <v>20</v>
      </c>
      <c r="H18" s="25">
        <v>10</v>
      </c>
      <c r="I18" s="25">
        <v>20</v>
      </c>
      <c r="J18" s="86">
        <f t="shared" ref="J18:J29" si="16">(C18*F18)/100</f>
        <v>0.4</v>
      </c>
      <c r="K18" s="86">
        <f>C18*G18/100</f>
        <v>0.8</v>
      </c>
      <c r="L18" s="27">
        <f t="shared" si="11"/>
        <v>100</v>
      </c>
      <c r="M18" s="28">
        <f t="shared" ref="M18:M23" si="17">C18*25*D18/100</f>
        <v>60</v>
      </c>
      <c r="N18" s="28">
        <f t="shared" si="4"/>
        <v>80</v>
      </c>
      <c r="O18" s="28">
        <f t="shared" si="5"/>
        <v>10</v>
      </c>
      <c r="P18" s="28">
        <f t="shared" si="6"/>
        <v>20</v>
      </c>
      <c r="Q18" s="28">
        <f t="shared" ref="Q18:Q23" si="18">C18*25*H18/100</f>
        <v>10</v>
      </c>
      <c r="R18" s="28">
        <f t="shared" si="8"/>
        <v>20</v>
      </c>
      <c r="S18" s="28">
        <f t="shared" si="9"/>
        <v>70</v>
      </c>
      <c r="T18" s="28">
        <f t="shared" si="9"/>
        <v>100</v>
      </c>
      <c r="U18" s="18"/>
      <c r="V18" s="18"/>
      <c r="W18" s="18"/>
      <c r="X18" s="18"/>
    </row>
    <row r="19" spans="1:24" ht="45">
      <c r="A19" s="42">
        <v>3</v>
      </c>
      <c r="B19" s="100" t="s">
        <v>68</v>
      </c>
      <c r="C19" s="43">
        <v>6</v>
      </c>
      <c r="D19" s="32">
        <v>40</v>
      </c>
      <c r="E19" s="32">
        <v>50</v>
      </c>
      <c r="F19" s="33">
        <v>30</v>
      </c>
      <c r="G19" s="33">
        <v>50</v>
      </c>
      <c r="H19" s="32">
        <v>10</v>
      </c>
      <c r="I19" s="32">
        <v>20</v>
      </c>
      <c r="J19" s="87">
        <f t="shared" si="16"/>
        <v>1.8</v>
      </c>
      <c r="K19" s="87">
        <f t="shared" ref="K19:K23" si="19">C19*G19/100</f>
        <v>3</v>
      </c>
      <c r="L19" s="34">
        <f t="shared" si="11"/>
        <v>150</v>
      </c>
      <c r="M19" s="35">
        <f t="shared" si="17"/>
        <v>60</v>
      </c>
      <c r="N19" s="35">
        <f t="shared" si="4"/>
        <v>75</v>
      </c>
      <c r="O19" s="35">
        <f t="shared" si="5"/>
        <v>45</v>
      </c>
      <c r="P19" s="35">
        <f t="shared" si="6"/>
        <v>75</v>
      </c>
      <c r="Q19" s="35">
        <f t="shared" si="18"/>
        <v>15</v>
      </c>
      <c r="R19" s="35">
        <f t="shared" si="8"/>
        <v>30</v>
      </c>
      <c r="S19" s="35">
        <f t="shared" ref="S19:T23" si="20">M19+O19</f>
        <v>105</v>
      </c>
      <c r="T19" s="35">
        <f t="shared" si="20"/>
        <v>150</v>
      </c>
      <c r="U19" s="18"/>
      <c r="V19" s="18"/>
      <c r="W19" s="18"/>
      <c r="X19" s="18"/>
    </row>
    <row r="20" spans="1:24" ht="30">
      <c r="A20" s="42">
        <v>3</v>
      </c>
      <c r="B20" s="100" t="s">
        <v>69</v>
      </c>
      <c r="C20" s="43">
        <v>4</v>
      </c>
      <c r="D20" s="32">
        <v>30</v>
      </c>
      <c r="E20" s="32">
        <v>50</v>
      </c>
      <c r="F20" s="33">
        <v>40</v>
      </c>
      <c r="G20" s="33">
        <v>50</v>
      </c>
      <c r="H20" s="32">
        <v>10</v>
      </c>
      <c r="I20" s="32">
        <v>20</v>
      </c>
      <c r="J20" s="87">
        <f t="shared" si="16"/>
        <v>1.6</v>
      </c>
      <c r="K20" s="87">
        <f t="shared" si="19"/>
        <v>2</v>
      </c>
      <c r="L20" s="34">
        <f t="shared" si="11"/>
        <v>100</v>
      </c>
      <c r="M20" s="35">
        <f t="shared" si="17"/>
        <v>30</v>
      </c>
      <c r="N20" s="35">
        <f t="shared" si="4"/>
        <v>50</v>
      </c>
      <c r="O20" s="35">
        <f t="shared" si="5"/>
        <v>40</v>
      </c>
      <c r="P20" s="35">
        <f t="shared" si="6"/>
        <v>50</v>
      </c>
      <c r="Q20" s="35">
        <f t="shared" si="18"/>
        <v>10</v>
      </c>
      <c r="R20" s="35">
        <f t="shared" si="8"/>
        <v>20</v>
      </c>
      <c r="S20" s="35">
        <f t="shared" si="20"/>
        <v>70</v>
      </c>
      <c r="T20" s="35">
        <f t="shared" si="20"/>
        <v>100</v>
      </c>
      <c r="U20" s="18"/>
      <c r="V20" s="18"/>
      <c r="W20" s="18"/>
      <c r="X20" s="18"/>
    </row>
    <row r="21" spans="1:24">
      <c r="A21" s="42">
        <v>3</v>
      </c>
      <c r="B21" s="100" t="s">
        <v>70</v>
      </c>
      <c r="C21" s="43">
        <v>8</v>
      </c>
      <c r="D21" s="32">
        <v>30</v>
      </c>
      <c r="E21" s="32">
        <v>40</v>
      </c>
      <c r="F21" s="33">
        <v>40</v>
      </c>
      <c r="G21" s="33">
        <v>60</v>
      </c>
      <c r="H21" s="32">
        <v>10</v>
      </c>
      <c r="I21" s="32">
        <v>20</v>
      </c>
      <c r="J21" s="87">
        <f t="shared" si="16"/>
        <v>3.2</v>
      </c>
      <c r="K21" s="87">
        <f t="shared" si="19"/>
        <v>4.8</v>
      </c>
      <c r="L21" s="34">
        <f t="shared" si="11"/>
        <v>200</v>
      </c>
      <c r="M21" s="35">
        <f t="shared" si="17"/>
        <v>60</v>
      </c>
      <c r="N21" s="35">
        <f t="shared" si="4"/>
        <v>80</v>
      </c>
      <c r="O21" s="35">
        <f t="shared" si="5"/>
        <v>80</v>
      </c>
      <c r="P21" s="35">
        <f t="shared" si="6"/>
        <v>120</v>
      </c>
      <c r="Q21" s="35">
        <f t="shared" si="18"/>
        <v>20</v>
      </c>
      <c r="R21" s="35">
        <f t="shared" si="8"/>
        <v>40</v>
      </c>
      <c r="S21" s="35">
        <f t="shared" si="20"/>
        <v>140</v>
      </c>
      <c r="T21" s="35">
        <f t="shared" si="20"/>
        <v>200</v>
      </c>
      <c r="U21" s="18"/>
      <c r="V21" s="18"/>
      <c r="W21" s="18"/>
      <c r="X21" s="18"/>
    </row>
    <row r="22" spans="1:24" ht="30">
      <c r="A22" s="42">
        <v>3</v>
      </c>
      <c r="B22" s="100" t="s">
        <v>71</v>
      </c>
      <c r="C22" s="43">
        <v>8</v>
      </c>
      <c r="D22" s="32">
        <v>40</v>
      </c>
      <c r="E22" s="32">
        <v>50</v>
      </c>
      <c r="F22" s="33">
        <v>30</v>
      </c>
      <c r="G22" s="33">
        <v>50</v>
      </c>
      <c r="H22" s="32">
        <v>10</v>
      </c>
      <c r="I22" s="32">
        <v>20</v>
      </c>
      <c r="J22" s="87">
        <f t="shared" si="16"/>
        <v>2.4</v>
      </c>
      <c r="K22" s="87">
        <f t="shared" si="19"/>
        <v>4</v>
      </c>
      <c r="L22" s="34">
        <f t="shared" si="11"/>
        <v>200</v>
      </c>
      <c r="M22" s="35">
        <f t="shared" si="17"/>
        <v>80</v>
      </c>
      <c r="N22" s="35">
        <f t="shared" si="4"/>
        <v>100</v>
      </c>
      <c r="O22" s="35">
        <f t="shared" si="5"/>
        <v>60</v>
      </c>
      <c r="P22" s="35">
        <f t="shared" si="6"/>
        <v>100</v>
      </c>
      <c r="Q22" s="35">
        <f t="shared" si="18"/>
        <v>20</v>
      </c>
      <c r="R22" s="35">
        <f t="shared" si="8"/>
        <v>40</v>
      </c>
      <c r="S22" s="35">
        <f t="shared" si="20"/>
        <v>140</v>
      </c>
      <c r="T22" s="35">
        <f t="shared" si="20"/>
        <v>200</v>
      </c>
      <c r="U22" s="18"/>
      <c r="V22" s="18"/>
      <c r="W22" s="18"/>
      <c r="X22" s="18"/>
    </row>
    <row r="23" spans="1:24">
      <c r="A23" s="42">
        <v>3</v>
      </c>
      <c r="B23" s="100" t="s">
        <v>32</v>
      </c>
      <c r="C23" s="43">
        <v>8</v>
      </c>
      <c r="D23" s="32">
        <v>25</v>
      </c>
      <c r="E23" s="32">
        <v>40</v>
      </c>
      <c r="F23" s="33">
        <v>50</v>
      </c>
      <c r="G23" s="33">
        <v>60</v>
      </c>
      <c r="H23" s="32">
        <v>5</v>
      </c>
      <c r="I23" s="32">
        <v>20</v>
      </c>
      <c r="J23" s="87">
        <f>(C23*F23)/100</f>
        <v>4</v>
      </c>
      <c r="K23" s="87">
        <f t="shared" si="19"/>
        <v>4.8</v>
      </c>
      <c r="L23" s="34">
        <f t="shared" si="11"/>
        <v>200</v>
      </c>
      <c r="M23" s="35">
        <f t="shared" si="17"/>
        <v>50</v>
      </c>
      <c r="N23" s="35">
        <f t="shared" si="4"/>
        <v>80</v>
      </c>
      <c r="O23" s="35">
        <f t="shared" si="5"/>
        <v>100</v>
      </c>
      <c r="P23" s="35">
        <f t="shared" si="6"/>
        <v>120</v>
      </c>
      <c r="Q23" s="35">
        <f t="shared" si="18"/>
        <v>10</v>
      </c>
      <c r="R23" s="35">
        <f t="shared" si="8"/>
        <v>40</v>
      </c>
      <c r="S23" s="35">
        <f t="shared" si="20"/>
        <v>150</v>
      </c>
      <c r="T23" s="35">
        <f t="shared" si="20"/>
        <v>200</v>
      </c>
      <c r="U23" s="18"/>
      <c r="V23" s="18"/>
      <c r="W23" s="18"/>
      <c r="X23" s="18"/>
    </row>
    <row r="24" spans="1:24" ht="15.75" thickBot="1">
      <c r="A24" s="47" t="s">
        <v>14</v>
      </c>
      <c r="B24" s="37"/>
      <c r="C24" s="38">
        <f>SUM(C18:C23)</f>
        <v>38</v>
      </c>
      <c r="D24" s="39"/>
      <c r="E24" s="39"/>
      <c r="F24" s="39"/>
      <c r="G24" s="39"/>
      <c r="H24" s="39"/>
      <c r="I24" s="39"/>
      <c r="J24" s="38">
        <f>SUM(J18:J23)</f>
        <v>13.4</v>
      </c>
      <c r="K24" s="38">
        <f>SUM(K18:K23)</f>
        <v>19.399999999999999</v>
      </c>
      <c r="L24" s="40"/>
      <c r="M24" s="38">
        <f t="shared" ref="M24:T24" si="21">SUM(M18:M23)</f>
        <v>340</v>
      </c>
      <c r="N24" s="38">
        <f t="shared" si="21"/>
        <v>465</v>
      </c>
      <c r="O24" s="38">
        <f t="shared" si="21"/>
        <v>335</v>
      </c>
      <c r="P24" s="38">
        <f t="shared" si="21"/>
        <v>485</v>
      </c>
      <c r="Q24" s="38">
        <f t="shared" si="21"/>
        <v>85</v>
      </c>
      <c r="R24" s="38">
        <f t="shared" si="21"/>
        <v>190</v>
      </c>
      <c r="S24" s="92">
        <f t="shared" si="21"/>
        <v>675</v>
      </c>
      <c r="T24" s="92">
        <f t="shared" si="21"/>
        <v>950</v>
      </c>
      <c r="U24" s="98">
        <v>455</v>
      </c>
      <c r="V24" s="92">
        <f t="shared" ref="V24" si="22">U24+S24</f>
        <v>1130</v>
      </c>
      <c r="W24" s="92">
        <f t="shared" ref="W24" si="23">U24+T24</f>
        <v>1405</v>
      </c>
      <c r="X24" s="92">
        <v>1225</v>
      </c>
    </row>
    <row r="25" spans="1:24">
      <c r="A25" s="41">
        <v>4</v>
      </c>
      <c r="B25" s="99" t="s">
        <v>72</v>
      </c>
      <c r="C25" s="46">
        <v>4</v>
      </c>
      <c r="D25" s="25">
        <v>40</v>
      </c>
      <c r="E25" s="25">
        <v>50</v>
      </c>
      <c r="F25" s="26">
        <v>30</v>
      </c>
      <c r="G25" s="26">
        <v>50</v>
      </c>
      <c r="H25" s="25">
        <v>10</v>
      </c>
      <c r="I25" s="25">
        <v>20</v>
      </c>
      <c r="J25" s="86">
        <f t="shared" si="16"/>
        <v>1.2</v>
      </c>
      <c r="K25" s="86">
        <f>C25*G25/100</f>
        <v>2</v>
      </c>
      <c r="L25" s="27">
        <f t="shared" ref="L25:L29" si="24">C25*25</f>
        <v>100</v>
      </c>
      <c r="M25" s="28">
        <f t="shared" ref="M25:M29" si="25">C25*25*D25/100</f>
        <v>40</v>
      </c>
      <c r="N25" s="28">
        <f t="shared" ref="N25:N29" si="26">C25*25*E25/100</f>
        <v>50</v>
      </c>
      <c r="O25" s="28">
        <f t="shared" ref="O25:O29" si="27">C25*25*F25/100</f>
        <v>30</v>
      </c>
      <c r="P25" s="28">
        <f t="shared" ref="P25:P29" si="28">C25*25*G25/100</f>
        <v>50</v>
      </c>
      <c r="Q25" s="28">
        <f t="shared" ref="Q25:Q29" si="29">C25*25*H25/100</f>
        <v>10</v>
      </c>
      <c r="R25" s="28">
        <f t="shared" ref="R25:R29" si="30">C25*25*I25/100</f>
        <v>20</v>
      </c>
      <c r="S25" s="48">
        <f t="shared" ref="S25:T29" si="31">M25+O25</f>
        <v>70</v>
      </c>
      <c r="T25" s="48">
        <f t="shared" si="31"/>
        <v>100</v>
      </c>
      <c r="U25" s="18"/>
      <c r="V25" s="18"/>
      <c r="W25" s="18"/>
      <c r="X25" s="18"/>
    </row>
    <row r="26" spans="1:24" ht="30">
      <c r="A26" s="42">
        <v>4</v>
      </c>
      <c r="B26" s="100" t="s">
        <v>73</v>
      </c>
      <c r="C26" s="43">
        <v>8</v>
      </c>
      <c r="D26" s="32">
        <v>30</v>
      </c>
      <c r="E26" s="32">
        <v>40</v>
      </c>
      <c r="F26" s="33">
        <v>40</v>
      </c>
      <c r="G26" s="33">
        <v>60</v>
      </c>
      <c r="H26" s="32">
        <v>10</v>
      </c>
      <c r="I26" s="32">
        <v>20</v>
      </c>
      <c r="J26" s="87">
        <f t="shared" si="16"/>
        <v>3.2</v>
      </c>
      <c r="K26" s="87">
        <f t="shared" ref="K26:K29" si="32">C26*G26/100</f>
        <v>4.8</v>
      </c>
      <c r="L26" s="34">
        <f t="shared" si="24"/>
        <v>200</v>
      </c>
      <c r="M26" s="35">
        <f t="shared" si="25"/>
        <v>60</v>
      </c>
      <c r="N26" s="35">
        <f t="shared" si="26"/>
        <v>80</v>
      </c>
      <c r="O26" s="35">
        <f t="shared" si="27"/>
        <v>80</v>
      </c>
      <c r="P26" s="35">
        <f t="shared" si="28"/>
        <v>120</v>
      </c>
      <c r="Q26" s="35">
        <f t="shared" si="29"/>
        <v>20</v>
      </c>
      <c r="R26" s="35">
        <f t="shared" si="30"/>
        <v>40</v>
      </c>
      <c r="S26" s="49">
        <f t="shared" si="31"/>
        <v>140</v>
      </c>
      <c r="T26" s="49">
        <f t="shared" si="31"/>
        <v>200</v>
      </c>
      <c r="U26" s="18"/>
      <c r="V26" s="18"/>
      <c r="W26" s="18"/>
      <c r="X26" s="18"/>
    </row>
    <row r="27" spans="1:24">
      <c r="A27" s="42">
        <v>4</v>
      </c>
      <c r="B27" s="100" t="s">
        <v>26</v>
      </c>
      <c r="C27" s="43">
        <v>4</v>
      </c>
      <c r="D27" s="32">
        <v>40</v>
      </c>
      <c r="E27" s="32">
        <v>50</v>
      </c>
      <c r="F27" s="33">
        <v>35</v>
      </c>
      <c r="G27" s="33">
        <v>50</v>
      </c>
      <c r="H27" s="32">
        <v>5</v>
      </c>
      <c r="I27" s="32">
        <v>20</v>
      </c>
      <c r="J27" s="87">
        <f t="shared" si="16"/>
        <v>1.4</v>
      </c>
      <c r="K27" s="87">
        <f t="shared" si="32"/>
        <v>2</v>
      </c>
      <c r="L27" s="34">
        <f t="shared" si="24"/>
        <v>100</v>
      </c>
      <c r="M27" s="35">
        <f t="shared" si="25"/>
        <v>40</v>
      </c>
      <c r="N27" s="35">
        <f t="shared" si="26"/>
        <v>50</v>
      </c>
      <c r="O27" s="35">
        <f t="shared" si="27"/>
        <v>35</v>
      </c>
      <c r="P27" s="35">
        <f t="shared" si="28"/>
        <v>50</v>
      </c>
      <c r="Q27" s="35">
        <f t="shared" si="29"/>
        <v>5</v>
      </c>
      <c r="R27" s="35">
        <f t="shared" si="30"/>
        <v>20</v>
      </c>
      <c r="S27" s="49">
        <f t="shared" si="31"/>
        <v>75</v>
      </c>
      <c r="T27" s="49">
        <f t="shared" si="31"/>
        <v>100</v>
      </c>
      <c r="U27" s="18"/>
      <c r="V27" s="18"/>
      <c r="W27" s="18"/>
      <c r="X27" s="18"/>
    </row>
    <row r="28" spans="1:24" ht="30">
      <c r="A28" s="42">
        <v>4</v>
      </c>
      <c r="B28" s="100" t="s">
        <v>74</v>
      </c>
      <c r="C28" s="43">
        <v>10</v>
      </c>
      <c r="D28" s="32">
        <v>30</v>
      </c>
      <c r="E28" s="32">
        <v>40</v>
      </c>
      <c r="F28" s="33">
        <v>45</v>
      </c>
      <c r="G28" s="33">
        <v>55</v>
      </c>
      <c r="H28" s="32">
        <v>5</v>
      </c>
      <c r="I28" s="32">
        <v>15</v>
      </c>
      <c r="J28" s="87">
        <f t="shared" si="16"/>
        <v>4.5</v>
      </c>
      <c r="K28" s="87">
        <f t="shared" si="32"/>
        <v>5.5</v>
      </c>
      <c r="L28" s="34">
        <f t="shared" si="24"/>
        <v>250</v>
      </c>
      <c r="M28" s="35">
        <f t="shared" si="25"/>
        <v>75</v>
      </c>
      <c r="N28" s="35">
        <f t="shared" si="26"/>
        <v>100</v>
      </c>
      <c r="O28" s="35">
        <f t="shared" si="27"/>
        <v>112.5</v>
      </c>
      <c r="P28" s="35">
        <f t="shared" si="28"/>
        <v>137.5</v>
      </c>
      <c r="Q28" s="35">
        <f t="shared" si="29"/>
        <v>12.5</v>
      </c>
      <c r="R28" s="35">
        <f t="shared" si="30"/>
        <v>37.5</v>
      </c>
      <c r="S28" s="49">
        <f t="shared" si="31"/>
        <v>187.5</v>
      </c>
      <c r="T28" s="49">
        <f t="shared" si="31"/>
        <v>237.5</v>
      </c>
      <c r="U28" s="18"/>
      <c r="V28" s="18"/>
      <c r="W28" s="18"/>
      <c r="X28" s="18"/>
    </row>
    <row r="29" spans="1:24">
      <c r="A29" s="42">
        <v>4</v>
      </c>
      <c r="B29" s="100" t="s">
        <v>32</v>
      </c>
      <c r="C29" s="43">
        <v>8</v>
      </c>
      <c r="D29" s="32">
        <v>25</v>
      </c>
      <c r="E29" s="32">
        <v>40</v>
      </c>
      <c r="F29" s="33">
        <v>50</v>
      </c>
      <c r="G29" s="33">
        <v>60</v>
      </c>
      <c r="H29" s="32">
        <v>5</v>
      </c>
      <c r="I29" s="32">
        <v>20</v>
      </c>
      <c r="J29" s="87">
        <f t="shared" si="16"/>
        <v>4</v>
      </c>
      <c r="K29" s="87">
        <f t="shared" si="32"/>
        <v>4.8</v>
      </c>
      <c r="L29" s="34">
        <f t="shared" si="24"/>
        <v>200</v>
      </c>
      <c r="M29" s="35">
        <f t="shared" si="25"/>
        <v>50</v>
      </c>
      <c r="N29" s="35">
        <f t="shared" si="26"/>
        <v>80</v>
      </c>
      <c r="O29" s="35">
        <f t="shared" si="27"/>
        <v>100</v>
      </c>
      <c r="P29" s="35">
        <f t="shared" si="28"/>
        <v>120</v>
      </c>
      <c r="Q29" s="35">
        <f t="shared" si="29"/>
        <v>10</v>
      </c>
      <c r="R29" s="35">
        <f t="shared" si="30"/>
        <v>40</v>
      </c>
      <c r="S29" s="49">
        <f t="shared" si="31"/>
        <v>150</v>
      </c>
      <c r="T29" s="49">
        <f t="shared" si="31"/>
        <v>200</v>
      </c>
      <c r="U29" s="18"/>
      <c r="V29" s="18"/>
      <c r="W29" s="18"/>
      <c r="X29" s="18"/>
    </row>
    <row r="30" spans="1:24" ht="15.75" thickBot="1">
      <c r="A30" s="44" t="s">
        <v>14</v>
      </c>
      <c r="B30" s="37"/>
      <c r="C30" s="38">
        <f>SUM(C25:C29)</f>
        <v>34</v>
      </c>
      <c r="D30" s="39"/>
      <c r="E30" s="39"/>
      <c r="F30" s="39"/>
      <c r="G30" s="39"/>
      <c r="H30" s="39"/>
      <c r="I30" s="39"/>
      <c r="J30" s="38">
        <f>SUM(J25:J29)</f>
        <v>14.3</v>
      </c>
      <c r="K30" s="38">
        <f>SUM(K25:K29)</f>
        <v>19.100000000000001</v>
      </c>
      <c r="L30" s="40"/>
      <c r="M30" s="38">
        <f t="shared" ref="M30:T30" si="33">SUM(M25:M29)</f>
        <v>265</v>
      </c>
      <c r="N30" s="38">
        <f t="shared" si="33"/>
        <v>360</v>
      </c>
      <c r="O30" s="38">
        <f t="shared" si="33"/>
        <v>357.5</v>
      </c>
      <c r="P30" s="38">
        <f t="shared" si="33"/>
        <v>477.5</v>
      </c>
      <c r="Q30" s="38">
        <f t="shared" si="33"/>
        <v>57.5</v>
      </c>
      <c r="R30" s="38">
        <f t="shared" si="33"/>
        <v>157.5</v>
      </c>
      <c r="S30" s="92">
        <f t="shared" si="33"/>
        <v>622.5</v>
      </c>
      <c r="T30" s="92">
        <f t="shared" si="33"/>
        <v>837.5</v>
      </c>
      <c r="U30" s="98">
        <v>480</v>
      </c>
      <c r="V30" s="92">
        <f t="shared" ref="V30" si="34">U30+S30</f>
        <v>1102.5</v>
      </c>
      <c r="W30" s="92">
        <f t="shared" ref="W30" si="35">U30+T30</f>
        <v>1317.5</v>
      </c>
      <c r="X30" s="92">
        <v>1120</v>
      </c>
    </row>
    <row r="31" spans="1:24" ht="30">
      <c r="A31" s="50" t="s">
        <v>33</v>
      </c>
      <c r="B31" s="51"/>
      <c r="C31" s="52"/>
      <c r="D31" s="53"/>
      <c r="E31" s="53"/>
      <c r="F31" s="53"/>
      <c r="G31" s="53"/>
      <c r="H31" s="53"/>
      <c r="I31" s="53"/>
      <c r="J31" s="52"/>
      <c r="K31" s="52"/>
      <c r="L31" s="54"/>
      <c r="M31" s="52"/>
      <c r="N31" s="52"/>
      <c r="O31" s="52"/>
      <c r="P31" s="52"/>
      <c r="Q31" s="52"/>
      <c r="R31" s="52"/>
      <c r="S31" s="55"/>
      <c r="T31" s="55"/>
      <c r="U31" s="18"/>
      <c r="V31" s="18"/>
      <c r="W31" s="18"/>
      <c r="X31" s="18"/>
    </row>
    <row r="32" spans="1:24" ht="30">
      <c r="A32" s="102">
        <v>3</v>
      </c>
      <c r="B32" s="82" t="s">
        <v>27</v>
      </c>
      <c r="C32" s="31">
        <v>8</v>
      </c>
      <c r="D32" s="32">
        <v>25</v>
      </c>
      <c r="E32" s="32">
        <v>40</v>
      </c>
      <c r="F32" s="33">
        <v>50</v>
      </c>
      <c r="G32" s="33">
        <v>60</v>
      </c>
      <c r="H32" s="32">
        <v>5</v>
      </c>
      <c r="I32" s="32">
        <v>20</v>
      </c>
      <c r="J32" s="85">
        <f t="shared" ref="J32:J39" si="36">(C32*F32)/100</f>
        <v>4</v>
      </c>
      <c r="K32" s="85">
        <f>C32*G32/100</f>
        <v>4.8</v>
      </c>
      <c r="L32" s="34">
        <f t="shared" si="11"/>
        <v>200</v>
      </c>
      <c r="M32" s="35">
        <f t="shared" ref="M32:M39" si="37">C32*25*D32/100</f>
        <v>50</v>
      </c>
      <c r="N32" s="35">
        <f t="shared" ref="N32:N39" si="38">C32*25*E32/100</f>
        <v>80</v>
      </c>
      <c r="O32" s="35">
        <f t="shared" ref="O32:O39" si="39">C32*25*F32/100</f>
        <v>100</v>
      </c>
      <c r="P32" s="35">
        <f t="shared" ref="P32:P39" si="40">C32*25*G32/100</f>
        <v>120</v>
      </c>
      <c r="Q32" s="35">
        <f t="shared" ref="Q32:Q39" si="41">C32*25*H32/100</f>
        <v>10</v>
      </c>
      <c r="R32" s="35">
        <f t="shared" ref="R32:R39" si="42">C32*25*I32/100</f>
        <v>40</v>
      </c>
      <c r="S32" s="35">
        <f t="shared" ref="S32:T39" si="43">M32+O32</f>
        <v>150</v>
      </c>
      <c r="T32" s="35">
        <f t="shared" si="43"/>
        <v>200</v>
      </c>
      <c r="U32" s="18"/>
      <c r="V32" s="18"/>
      <c r="W32" s="18"/>
      <c r="X32" s="18"/>
    </row>
    <row r="33" spans="1:24">
      <c r="A33" s="102">
        <v>3</v>
      </c>
      <c r="B33" s="82" t="s">
        <v>28</v>
      </c>
      <c r="C33" s="31">
        <v>8</v>
      </c>
      <c r="D33" s="32">
        <v>25</v>
      </c>
      <c r="E33" s="32">
        <v>40</v>
      </c>
      <c r="F33" s="33">
        <v>50</v>
      </c>
      <c r="G33" s="33">
        <v>60</v>
      </c>
      <c r="H33" s="32">
        <v>5</v>
      </c>
      <c r="I33" s="32">
        <v>20</v>
      </c>
      <c r="J33" s="85">
        <f t="shared" si="36"/>
        <v>4</v>
      </c>
      <c r="K33" s="85">
        <f t="shared" ref="K33:K39" si="44">C33*G33/100</f>
        <v>4.8</v>
      </c>
      <c r="L33" s="34">
        <f t="shared" si="11"/>
        <v>200</v>
      </c>
      <c r="M33" s="35">
        <f t="shared" si="37"/>
        <v>50</v>
      </c>
      <c r="N33" s="35">
        <f t="shared" si="38"/>
        <v>80</v>
      </c>
      <c r="O33" s="35">
        <f t="shared" si="39"/>
        <v>100</v>
      </c>
      <c r="P33" s="35">
        <f t="shared" si="40"/>
        <v>120</v>
      </c>
      <c r="Q33" s="35">
        <f t="shared" si="41"/>
        <v>10</v>
      </c>
      <c r="R33" s="35">
        <f t="shared" si="42"/>
        <v>40</v>
      </c>
      <c r="S33" s="35">
        <f t="shared" si="43"/>
        <v>150</v>
      </c>
      <c r="T33" s="35">
        <f t="shared" si="43"/>
        <v>200</v>
      </c>
      <c r="U33" s="18"/>
      <c r="V33" s="18"/>
      <c r="W33" s="18"/>
      <c r="X33" s="18"/>
    </row>
    <row r="34" spans="1:24" ht="30">
      <c r="A34" s="102">
        <v>3</v>
      </c>
      <c r="B34" s="82" t="s">
        <v>75</v>
      </c>
      <c r="C34" s="31">
        <v>8</v>
      </c>
      <c r="D34" s="32">
        <v>25</v>
      </c>
      <c r="E34" s="32">
        <v>40</v>
      </c>
      <c r="F34" s="33">
        <v>50</v>
      </c>
      <c r="G34" s="33">
        <v>60</v>
      </c>
      <c r="H34" s="32">
        <v>5</v>
      </c>
      <c r="I34" s="32">
        <v>20</v>
      </c>
      <c r="J34" s="85">
        <f>(C35*F35)/100</f>
        <v>4</v>
      </c>
      <c r="K34" s="85">
        <f>C35*G35/100</f>
        <v>4.8</v>
      </c>
      <c r="L34" s="34">
        <f>C35*25</f>
        <v>200</v>
      </c>
      <c r="M34" s="35">
        <f>C35*25*D35/100</f>
        <v>50</v>
      </c>
      <c r="N34" s="35">
        <f>C35*25*E35/100</f>
        <v>80</v>
      </c>
      <c r="O34" s="35">
        <f>C35*25*F35/100</f>
        <v>100</v>
      </c>
      <c r="P34" s="35">
        <f>C35*25*G35/100</f>
        <v>120</v>
      </c>
      <c r="Q34" s="35">
        <f>C35*25*H35/100</f>
        <v>10</v>
      </c>
      <c r="R34" s="35">
        <f>C35*25*I35/100</f>
        <v>40</v>
      </c>
      <c r="S34" s="35">
        <f t="shared" si="43"/>
        <v>150</v>
      </c>
      <c r="T34" s="35">
        <f t="shared" si="43"/>
        <v>200</v>
      </c>
      <c r="U34" s="17"/>
      <c r="V34" s="18"/>
      <c r="W34" s="18"/>
      <c r="X34" s="18"/>
    </row>
    <row r="35" spans="1:24">
      <c r="A35" s="102">
        <v>3</v>
      </c>
      <c r="B35" s="82" t="s">
        <v>29</v>
      </c>
      <c r="C35" s="31">
        <v>8</v>
      </c>
      <c r="D35" s="32">
        <v>25</v>
      </c>
      <c r="E35" s="32">
        <v>40</v>
      </c>
      <c r="F35" s="33">
        <v>50</v>
      </c>
      <c r="G35" s="33">
        <v>60</v>
      </c>
      <c r="H35" s="32">
        <v>5</v>
      </c>
      <c r="I35" s="32">
        <v>20</v>
      </c>
      <c r="J35" s="85">
        <f>(C36*F36)/100</f>
        <v>4</v>
      </c>
      <c r="K35" s="85">
        <f>C36*G36/100</f>
        <v>4.8</v>
      </c>
      <c r="L35" s="34">
        <f>C36*25</f>
        <v>200</v>
      </c>
      <c r="M35" s="35">
        <f>C36*25*D36/100</f>
        <v>50</v>
      </c>
      <c r="N35" s="35">
        <f>C36*25*E36/100</f>
        <v>80</v>
      </c>
      <c r="O35" s="35">
        <f>C36*25*F36/100</f>
        <v>100</v>
      </c>
      <c r="P35" s="35">
        <f>C36*25*G36/100</f>
        <v>120</v>
      </c>
      <c r="Q35" s="35">
        <f>C36*25*H36/100</f>
        <v>10</v>
      </c>
      <c r="R35" s="35">
        <f>C36*25*I36/100</f>
        <v>40</v>
      </c>
      <c r="S35" s="35">
        <f t="shared" si="43"/>
        <v>150</v>
      </c>
      <c r="T35" s="35">
        <f t="shared" si="43"/>
        <v>200</v>
      </c>
      <c r="U35" s="17"/>
      <c r="V35" s="18"/>
      <c r="W35" s="18"/>
      <c r="X35" s="18"/>
    </row>
    <row r="36" spans="1:24">
      <c r="A36" s="102">
        <v>4</v>
      </c>
      <c r="B36" s="82" t="s">
        <v>24</v>
      </c>
      <c r="C36" s="31">
        <v>8</v>
      </c>
      <c r="D36" s="32">
        <v>25</v>
      </c>
      <c r="E36" s="32">
        <v>40</v>
      </c>
      <c r="F36" s="33">
        <v>50</v>
      </c>
      <c r="G36" s="33">
        <v>60</v>
      </c>
      <c r="H36" s="32">
        <v>5</v>
      </c>
      <c r="I36" s="32">
        <v>20</v>
      </c>
      <c r="J36" s="85">
        <f>(C37*F37)/100</f>
        <v>4</v>
      </c>
      <c r="K36" s="85">
        <f>C37*G37/100</f>
        <v>4.8</v>
      </c>
      <c r="L36" s="34">
        <f>C37*25</f>
        <v>200</v>
      </c>
      <c r="M36" s="35">
        <f>C37*25*D37/100</f>
        <v>50</v>
      </c>
      <c r="N36" s="35">
        <f>C37*25*E37/100</f>
        <v>80</v>
      </c>
      <c r="O36" s="35">
        <f>C37*25*F37/100</f>
        <v>100</v>
      </c>
      <c r="P36" s="35">
        <f>C37*25*G37/100</f>
        <v>120</v>
      </c>
      <c r="Q36" s="35">
        <f>C37*25*H37/100</f>
        <v>10</v>
      </c>
      <c r="R36" s="35">
        <f>C37*25*I37/100</f>
        <v>40</v>
      </c>
      <c r="S36" s="35">
        <f t="shared" si="43"/>
        <v>150</v>
      </c>
      <c r="T36" s="35">
        <f t="shared" si="43"/>
        <v>200</v>
      </c>
      <c r="U36" s="17"/>
      <c r="V36" s="18"/>
      <c r="W36" s="18"/>
      <c r="X36" s="18"/>
    </row>
    <row r="37" spans="1:24">
      <c r="A37" s="102">
        <v>4</v>
      </c>
      <c r="B37" s="82" t="s">
        <v>30</v>
      </c>
      <c r="C37" s="31">
        <v>8</v>
      </c>
      <c r="D37" s="32">
        <v>25</v>
      </c>
      <c r="E37" s="32">
        <v>40</v>
      </c>
      <c r="F37" s="33">
        <v>50</v>
      </c>
      <c r="G37" s="33">
        <v>60</v>
      </c>
      <c r="H37" s="32">
        <v>5</v>
      </c>
      <c r="I37" s="32">
        <v>20</v>
      </c>
      <c r="J37" s="85">
        <f t="shared" si="36"/>
        <v>4</v>
      </c>
      <c r="K37" s="85">
        <f t="shared" si="44"/>
        <v>4.8</v>
      </c>
      <c r="L37" s="34">
        <f t="shared" si="11"/>
        <v>200</v>
      </c>
      <c r="M37" s="35">
        <f t="shared" si="37"/>
        <v>50</v>
      </c>
      <c r="N37" s="35">
        <f t="shared" si="38"/>
        <v>80</v>
      </c>
      <c r="O37" s="35">
        <f t="shared" si="39"/>
        <v>100</v>
      </c>
      <c r="P37" s="35">
        <f t="shared" si="40"/>
        <v>120</v>
      </c>
      <c r="Q37" s="35">
        <f t="shared" si="41"/>
        <v>10</v>
      </c>
      <c r="R37" s="35">
        <f t="shared" si="42"/>
        <v>40</v>
      </c>
      <c r="S37" s="35">
        <f t="shared" si="43"/>
        <v>150</v>
      </c>
      <c r="T37" s="35">
        <f t="shared" si="43"/>
        <v>200</v>
      </c>
      <c r="U37" s="17"/>
      <c r="V37" s="17"/>
      <c r="W37" s="17"/>
      <c r="X37" s="17"/>
    </row>
    <row r="38" spans="1:24" ht="30">
      <c r="A38" s="102">
        <v>4</v>
      </c>
      <c r="B38" s="82" t="s">
        <v>76</v>
      </c>
      <c r="C38" s="31">
        <v>8</v>
      </c>
      <c r="D38" s="32">
        <v>25</v>
      </c>
      <c r="E38" s="32">
        <v>40</v>
      </c>
      <c r="F38" s="33">
        <v>50</v>
      </c>
      <c r="G38" s="33">
        <v>60</v>
      </c>
      <c r="H38" s="32">
        <v>5</v>
      </c>
      <c r="I38" s="32">
        <v>20</v>
      </c>
      <c r="J38" s="85">
        <f t="shared" si="36"/>
        <v>4</v>
      </c>
      <c r="K38" s="85">
        <f t="shared" si="44"/>
        <v>4.8</v>
      </c>
      <c r="L38" s="34">
        <f t="shared" si="11"/>
        <v>200</v>
      </c>
      <c r="M38" s="35">
        <f t="shared" si="37"/>
        <v>50</v>
      </c>
      <c r="N38" s="35">
        <f t="shared" si="38"/>
        <v>80</v>
      </c>
      <c r="O38" s="35">
        <f t="shared" si="39"/>
        <v>100</v>
      </c>
      <c r="P38" s="35">
        <f t="shared" si="40"/>
        <v>120</v>
      </c>
      <c r="Q38" s="35">
        <f t="shared" si="41"/>
        <v>10</v>
      </c>
      <c r="R38" s="35">
        <f t="shared" si="42"/>
        <v>40</v>
      </c>
      <c r="S38" s="35">
        <f t="shared" si="43"/>
        <v>150</v>
      </c>
      <c r="T38" s="35">
        <f t="shared" si="43"/>
        <v>200</v>
      </c>
      <c r="U38" s="17"/>
      <c r="V38" s="17"/>
      <c r="W38" s="17"/>
      <c r="X38" s="17"/>
    </row>
    <row r="39" spans="1:24">
      <c r="A39" s="102">
        <v>4</v>
      </c>
      <c r="B39" s="82" t="s">
        <v>31</v>
      </c>
      <c r="C39" s="31">
        <v>8</v>
      </c>
      <c r="D39" s="32">
        <v>25</v>
      </c>
      <c r="E39" s="32">
        <v>40</v>
      </c>
      <c r="F39" s="33">
        <v>50</v>
      </c>
      <c r="G39" s="33">
        <v>60</v>
      </c>
      <c r="H39" s="32">
        <v>5</v>
      </c>
      <c r="I39" s="32">
        <v>20</v>
      </c>
      <c r="J39" s="85">
        <f t="shared" si="36"/>
        <v>4</v>
      </c>
      <c r="K39" s="85">
        <f t="shared" si="44"/>
        <v>4.8</v>
      </c>
      <c r="L39" s="34">
        <f t="shared" si="11"/>
        <v>200</v>
      </c>
      <c r="M39" s="35">
        <f t="shared" si="37"/>
        <v>50</v>
      </c>
      <c r="N39" s="35">
        <f t="shared" si="38"/>
        <v>80</v>
      </c>
      <c r="O39" s="35">
        <f t="shared" si="39"/>
        <v>100</v>
      </c>
      <c r="P39" s="35">
        <f t="shared" si="40"/>
        <v>120</v>
      </c>
      <c r="Q39" s="35">
        <f t="shared" si="41"/>
        <v>10</v>
      </c>
      <c r="R39" s="35">
        <f t="shared" si="42"/>
        <v>40</v>
      </c>
      <c r="S39" s="35">
        <f t="shared" si="43"/>
        <v>150</v>
      </c>
      <c r="T39" s="35">
        <f t="shared" si="43"/>
        <v>200</v>
      </c>
      <c r="U39" s="17"/>
      <c r="V39" s="17"/>
      <c r="W39" s="17"/>
      <c r="X39" s="17"/>
    </row>
    <row r="40" spans="1:24" ht="30.75" thickBot="1">
      <c r="A40" s="56" t="s">
        <v>15</v>
      </c>
      <c r="B40" s="57"/>
      <c r="C40" s="58">
        <v>16</v>
      </c>
      <c r="D40" s="59"/>
      <c r="E40" s="59"/>
      <c r="F40" s="60"/>
      <c r="G40" s="60"/>
      <c r="H40" s="59"/>
      <c r="I40" s="59"/>
      <c r="J40" s="88"/>
      <c r="K40" s="88"/>
      <c r="L40" s="61"/>
      <c r="M40" s="61"/>
      <c r="N40" s="61"/>
      <c r="O40" s="61"/>
      <c r="P40" s="61"/>
      <c r="Q40" s="61"/>
      <c r="R40" s="61"/>
      <c r="S40" s="61"/>
      <c r="T40" s="61"/>
      <c r="U40" s="17"/>
      <c r="V40" s="17"/>
      <c r="W40" s="17"/>
      <c r="X40" s="17"/>
    </row>
    <row r="41" spans="1:24" ht="30">
      <c r="A41" s="105" t="s">
        <v>16</v>
      </c>
      <c r="B41" s="62" t="s">
        <v>34</v>
      </c>
      <c r="C41" s="63">
        <f>C9+C17+C24+C30</f>
        <v>140</v>
      </c>
      <c r="D41" s="64"/>
      <c r="E41" s="64"/>
      <c r="F41" s="65"/>
      <c r="G41" s="65"/>
      <c r="H41" s="64"/>
      <c r="I41" s="64"/>
      <c r="J41" s="89"/>
      <c r="K41" s="89"/>
      <c r="L41" s="66"/>
      <c r="M41" s="66"/>
      <c r="N41" s="66"/>
      <c r="O41" s="66"/>
      <c r="P41" s="66"/>
      <c r="Q41" s="66"/>
      <c r="R41" s="66"/>
      <c r="S41" s="66"/>
      <c r="T41" s="67"/>
      <c r="U41" s="68"/>
      <c r="V41" s="17"/>
      <c r="W41" s="17"/>
      <c r="X41" s="17"/>
    </row>
    <row r="42" spans="1:24" ht="30">
      <c r="A42" s="106"/>
      <c r="B42" s="69" t="s">
        <v>55</v>
      </c>
      <c r="C42" s="70"/>
      <c r="D42" s="71"/>
      <c r="E42" s="71"/>
      <c r="F42" s="72"/>
      <c r="G42" s="72"/>
      <c r="H42" s="71"/>
      <c r="I42" s="71"/>
      <c r="J42" s="90">
        <f>J9+J17+J24+J30</f>
        <v>45.7</v>
      </c>
      <c r="K42" s="90">
        <f>K9+K17+K24+K30</f>
        <v>67.400000000000006</v>
      </c>
      <c r="L42" s="73"/>
      <c r="M42" s="73"/>
      <c r="N42" s="73"/>
      <c r="O42" s="73"/>
      <c r="P42" s="73"/>
      <c r="Q42" s="73"/>
      <c r="R42" s="73"/>
      <c r="S42" s="73"/>
      <c r="T42" s="74"/>
      <c r="U42" s="75"/>
      <c r="V42" s="17"/>
      <c r="W42" s="17"/>
      <c r="X42" s="17"/>
    </row>
    <row r="43" spans="1:24">
      <c r="A43" s="106"/>
      <c r="B43" s="69" t="s">
        <v>17</v>
      </c>
      <c r="C43" s="70">
        <v>103</v>
      </c>
      <c r="D43" s="71"/>
      <c r="E43" s="71"/>
      <c r="F43" s="72"/>
      <c r="G43" s="72"/>
      <c r="H43" s="71"/>
      <c r="I43" s="71"/>
      <c r="J43" s="90"/>
      <c r="K43" s="90"/>
      <c r="L43" s="73"/>
      <c r="M43" s="73"/>
      <c r="N43" s="73"/>
      <c r="O43" s="73"/>
      <c r="P43" s="73"/>
      <c r="Q43" s="73"/>
      <c r="R43" s="73"/>
      <c r="S43" s="73"/>
      <c r="T43" s="74"/>
      <c r="U43" s="75"/>
      <c r="V43" s="17"/>
      <c r="W43" s="17"/>
      <c r="X43" s="17"/>
    </row>
    <row r="44" spans="1:24" ht="15.75" thickBot="1">
      <c r="A44" s="107"/>
      <c r="B44" s="76" t="s">
        <v>16</v>
      </c>
      <c r="C44" s="77">
        <f>C41+C43</f>
        <v>243</v>
      </c>
      <c r="D44" s="78"/>
      <c r="E44" s="78"/>
      <c r="F44" s="79"/>
      <c r="G44" s="79"/>
      <c r="H44" s="78"/>
      <c r="I44" s="78"/>
      <c r="J44" s="91"/>
      <c r="K44" s="91"/>
      <c r="L44" s="80"/>
      <c r="M44" s="80"/>
      <c r="N44" s="80"/>
      <c r="O44" s="80"/>
      <c r="P44" s="80"/>
      <c r="Q44" s="80"/>
      <c r="R44" s="80"/>
      <c r="S44" s="80"/>
      <c r="T44" s="81"/>
      <c r="U44" s="75"/>
      <c r="V44" s="68"/>
      <c r="W44" s="68"/>
      <c r="X44" s="68"/>
    </row>
    <row r="45" spans="1:24">
      <c r="A45" s="95"/>
      <c r="B45" s="96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3"/>
      <c r="V45" s="94"/>
      <c r="W45" s="94"/>
      <c r="X45" s="1"/>
    </row>
    <row r="46" spans="1:2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</sheetData>
  <mergeCells count="7">
    <mergeCell ref="O1:P1"/>
    <mergeCell ref="Q1:R1"/>
    <mergeCell ref="A41:A44"/>
    <mergeCell ref="D1:E1"/>
    <mergeCell ref="F1:G1"/>
    <mergeCell ref="H1:I1"/>
    <mergeCell ref="M1:N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7"/>
  <sheetViews>
    <sheetView zoomScale="80" zoomScaleNormal="80" workbookViewId="0">
      <selection activeCell="Q22" sqref="Q22"/>
    </sheetView>
  </sheetViews>
  <sheetFormatPr defaultRowHeight="15"/>
  <cols>
    <col min="2" max="2" width="18.42578125" customWidth="1"/>
  </cols>
  <sheetData>
    <row r="1" spans="2:15" ht="15.75" thickBot="1"/>
    <row r="2" spans="2:15" ht="15.75" thickBot="1">
      <c r="B2" s="118" t="s">
        <v>35</v>
      </c>
      <c r="C2" s="121" t="s">
        <v>36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</row>
    <row r="3" spans="2:15">
      <c r="B3" s="119"/>
      <c r="C3" s="124" t="s">
        <v>37</v>
      </c>
      <c r="D3" s="125"/>
      <c r="E3" s="126"/>
      <c r="F3" s="124" t="s">
        <v>38</v>
      </c>
      <c r="G3" s="125"/>
      <c r="H3" s="126"/>
      <c r="I3" s="124" t="s">
        <v>39</v>
      </c>
      <c r="J3" s="125"/>
      <c r="K3" s="126"/>
      <c r="L3" s="124" t="s">
        <v>40</v>
      </c>
      <c r="M3" s="125"/>
      <c r="N3" s="126"/>
      <c r="O3" s="2" t="s">
        <v>16</v>
      </c>
    </row>
    <row r="4" spans="2:15" ht="15.75" thickBot="1">
      <c r="B4" s="119"/>
      <c r="C4" s="127"/>
      <c r="D4" s="128"/>
      <c r="E4" s="129"/>
      <c r="F4" s="127"/>
      <c r="G4" s="128"/>
      <c r="H4" s="129"/>
      <c r="I4" s="127"/>
      <c r="J4" s="128"/>
      <c r="K4" s="129"/>
      <c r="L4" s="127"/>
      <c r="M4" s="128"/>
      <c r="N4" s="129"/>
      <c r="O4" s="3" t="s">
        <v>2</v>
      </c>
    </row>
    <row r="5" spans="2:15" ht="24.75" thickBot="1">
      <c r="B5" s="120"/>
      <c r="C5" s="5" t="s">
        <v>42</v>
      </c>
      <c r="D5" s="5" t="s">
        <v>43</v>
      </c>
      <c r="E5" s="5" t="s">
        <v>2</v>
      </c>
      <c r="F5" s="5" t="s">
        <v>42</v>
      </c>
      <c r="G5" s="5" t="s">
        <v>43</v>
      </c>
      <c r="H5" s="5" t="s">
        <v>2</v>
      </c>
      <c r="I5" s="5" t="s">
        <v>42</v>
      </c>
      <c r="J5" s="5" t="s">
        <v>43</v>
      </c>
      <c r="K5" s="5" t="s">
        <v>2</v>
      </c>
      <c r="L5" s="5" t="s">
        <v>42</v>
      </c>
      <c r="M5" s="5" t="s">
        <v>43</v>
      </c>
      <c r="N5" s="5" t="s">
        <v>2</v>
      </c>
      <c r="O5" s="4" t="s">
        <v>41</v>
      </c>
    </row>
    <row r="6" spans="2:15" ht="15.75" thickBot="1">
      <c r="B6" s="12" t="s">
        <v>44</v>
      </c>
      <c r="C6" s="6">
        <v>4</v>
      </c>
      <c r="D6" s="6">
        <v>140</v>
      </c>
      <c r="E6" s="6">
        <v>8</v>
      </c>
      <c r="F6" s="6">
        <v>4</v>
      </c>
      <c r="G6" s="6">
        <v>140</v>
      </c>
      <c r="H6" s="6">
        <v>8</v>
      </c>
      <c r="I6" s="6">
        <v>4</v>
      </c>
      <c r="J6" s="6">
        <v>140</v>
      </c>
      <c r="K6" s="6">
        <v>8</v>
      </c>
      <c r="L6" s="6">
        <v>4</v>
      </c>
      <c r="M6" s="6">
        <v>128</v>
      </c>
      <c r="N6" s="6">
        <v>8</v>
      </c>
      <c r="O6" s="7">
        <v>32</v>
      </c>
    </row>
    <row r="7" spans="2:15" ht="15.75" thickBot="1">
      <c r="B7" s="12" t="s">
        <v>45</v>
      </c>
      <c r="C7" s="6">
        <v>2</v>
      </c>
      <c r="D7" s="6">
        <v>70</v>
      </c>
      <c r="E7" s="6">
        <v>4</v>
      </c>
      <c r="F7" s="6">
        <v>2</v>
      </c>
      <c r="G7" s="6">
        <v>70</v>
      </c>
      <c r="H7" s="6">
        <v>4</v>
      </c>
      <c r="I7" s="6">
        <v>2</v>
      </c>
      <c r="J7" s="6">
        <v>70</v>
      </c>
      <c r="K7" s="6">
        <v>4</v>
      </c>
      <c r="L7" s="6">
        <v>2</v>
      </c>
      <c r="M7" s="6">
        <v>64</v>
      </c>
      <c r="N7" s="6">
        <v>4</v>
      </c>
      <c r="O7" s="7">
        <v>16</v>
      </c>
    </row>
    <row r="8" spans="2:15" ht="15.75" thickBot="1">
      <c r="B8" s="12" t="s">
        <v>46</v>
      </c>
      <c r="C8" s="6">
        <v>4</v>
      </c>
      <c r="D8" s="6">
        <v>140</v>
      </c>
      <c r="E8" s="6">
        <v>8</v>
      </c>
      <c r="F8" s="6">
        <v>4</v>
      </c>
      <c r="G8" s="6">
        <v>140</v>
      </c>
      <c r="H8" s="6">
        <v>8</v>
      </c>
      <c r="I8" s="6">
        <v>3</v>
      </c>
      <c r="J8" s="6">
        <v>105</v>
      </c>
      <c r="K8" s="6">
        <v>6</v>
      </c>
      <c r="L8" s="6">
        <v>3</v>
      </c>
      <c r="M8" s="6">
        <v>96</v>
      </c>
      <c r="N8" s="6">
        <v>6</v>
      </c>
      <c r="O8" s="7">
        <v>28</v>
      </c>
    </row>
    <row r="9" spans="2:15" ht="15.75" thickBot="1">
      <c r="B9" s="12" t="s">
        <v>47</v>
      </c>
      <c r="C9" s="6">
        <v>1</v>
      </c>
      <c r="D9" s="6">
        <v>35</v>
      </c>
      <c r="E9" s="6">
        <v>2</v>
      </c>
      <c r="F9" s="6">
        <v>1</v>
      </c>
      <c r="G9" s="6">
        <v>35</v>
      </c>
      <c r="H9" s="6">
        <v>2</v>
      </c>
      <c r="I9" s="6">
        <v>1</v>
      </c>
      <c r="J9" s="6">
        <v>35</v>
      </c>
      <c r="K9" s="6">
        <v>2</v>
      </c>
      <c r="L9" s="8"/>
      <c r="M9" s="6">
        <v>0</v>
      </c>
      <c r="N9" s="8"/>
      <c r="O9" s="7">
        <v>6</v>
      </c>
    </row>
    <row r="10" spans="2:15" ht="15.75" thickBot="1">
      <c r="B10" s="12" t="s">
        <v>48</v>
      </c>
      <c r="C10" s="8"/>
      <c r="D10" s="8"/>
      <c r="E10" s="8"/>
      <c r="F10" s="8"/>
      <c r="G10" s="8"/>
      <c r="H10" s="8"/>
      <c r="I10" s="8"/>
      <c r="J10" s="8"/>
      <c r="K10" s="8"/>
      <c r="L10" s="6">
        <v>2</v>
      </c>
      <c r="M10" s="6">
        <v>64</v>
      </c>
      <c r="N10" s="6">
        <v>3</v>
      </c>
      <c r="O10" s="7">
        <v>3</v>
      </c>
    </row>
    <row r="11" spans="2:15">
      <c r="B11" s="13" t="s">
        <v>49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2">
        <v>1</v>
      </c>
      <c r="M11" s="112">
        <v>32</v>
      </c>
      <c r="N11" s="112">
        <v>2</v>
      </c>
      <c r="O11" s="114">
        <v>2</v>
      </c>
    </row>
    <row r="12" spans="2:15" ht="15.75" thickBot="1">
      <c r="B12" s="14" t="s">
        <v>50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3"/>
      <c r="M12" s="113"/>
      <c r="N12" s="113"/>
      <c r="O12" s="115"/>
    </row>
    <row r="13" spans="2:15">
      <c r="B13" s="13" t="s">
        <v>51</v>
      </c>
      <c r="C13" s="112">
        <v>2</v>
      </c>
      <c r="D13" s="112">
        <v>70</v>
      </c>
      <c r="E13" s="112">
        <v>2</v>
      </c>
      <c r="F13" s="112">
        <v>2</v>
      </c>
      <c r="G13" s="112">
        <v>70</v>
      </c>
      <c r="H13" s="112">
        <v>2</v>
      </c>
      <c r="I13" s="112">
        <v>2</v>
      </c>
      <c r="J13" s="112">
        <v>70</v>
      </c>
      <c r="K13" s="112">
        <v>2</v>
      </c>
      <c r="L13" s="112">
        <v>2</v>
      </c>
      <c r="M13" s="112">
        <v>64</v>
      </c>
      <c r="N13" s="112">
        <v>2</v>
      </c>
      <c r="O13" s="114">
        <v>8</v>
      </c>
    </row>
    <row r="14" spans="2:15" ht="15.75" thickBot="1">
      <c r="B14" s="14" t="s">
        <v>52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5"/>
    </row>
    <row r="15" spans="2:15" ht="15.75" thickBot="1">
      <c r="B15" s="15" t="s">
        <v>54</v>
      </c>
      <c r="C15" s="16">
        <v>2</v>
      </c>
      <c r="D15" s="16">
        <v>70</v>
      </c>
      <c r="E15" s="16">
        <v>4</v>
      </c>
      <c r="F15" s="11"/>
      <c r="G15" s="11"/>
      <c r="H15" s="11"/>
      <c r="I15" s="11"/>
      <c r="J15" s="11"/>
      <c r="K15" s="11"/>
      <c r="L15" s="11"/>
      <c r="M15" s="11"/>
      <c r="N15" s="11"/>
      <c r="O15" s="10"/>
    </row>
    <row r="16" spans="2:15" ht="15.75" thickBot="1">
      <c r="B16" s="12" t="s">
        <v>53</v>
      </c>
      <c r="C16" s="6">
        <v>1</v>
      </c>
      <c r="D16" s="6">
        <v>35</v>
      </c>
      <c r="E16" s="6">
        <v>1</v>
      </c>
      <c r="F16" s="6">
        <v>1</v>
      </c>
      <c r="G16" s="6">
        <v>35</v>
      </c>
      <c r="H16" s="6">
        <v>1</v>
      </c>
      <c r="I16" s="6">
        <v>1</v>
      </c>
      <c r="J16" s="6">
        <v>35</v>
      </c>
      <c r="K16" s="6">
        <v>1</v>
      </c>
      <c r="L16" s="6">
        <v>1</v>
      </c>
      <c r="M16" s="6">
        <v>32</v>
      </c>
      <c r="N16" s="6">
        <v>1</v>
      </c>
      <c r="O16" s="7">
        <v>4</v>
      </c>
    </row>
    <row r="17" spans="2:15" ht="15.75" thickBot="1">
      <c r="B17" s="12" t="s">
        <v>16</v>
      </c>
      <c r="C17" s="9">
        <f>SUM(C6:C16)</f>
        <v>16</v>
      </c>
      <c r="D17" s="97">
        <f>SUM(D6:D16)</f>
        <v>560</v>
      </c>
      <c r="E17" s="9">
        <f>SUM(E6:E16)</f>
        <v>29</v>
      </c>
      <c r="F17" s="9">
        <v>14</v>
      </c>
      <c r="G17" s="97">
        <v>490</v>
      </c>
      <c r="H17" s="9">
        <v>25</v>
      </c>
      <c r="I17" s="9">
        <v>13</v>
      </c>
      <c r="J17" s="97">
        <v>455</v>
      </c>
      <c r="K17" s="9">
        <v>23</v>
      </c>
      <c r="L17" s="9">
        <v>15</v>
      </c>
      <c r="M17" s="97">
        <v>480</v>
      </c>
      <c r="N17" s="9">
        <v>26</v>
      </c>
      <c r="O17" s="97">
        <f>E17+H17+K17+N17</f>
        <v>103</v>
      </c>
    </row>
  </sheetData>
  <mergeCells count="32">
    <mergeCell ref="B2:B5"/>
    <mergeCell ref="C2:O2"/>
    <mergeCell ref="C3:E4"/>
    <mergeCell ref="F3:H4"/>
    <mergeCell ref="I3:K4"/>
    <mergeCell ref="L3:N4"/>
    <mergeCell ref="C11:C12"/>
    <mergeCell ref="D11:D12"/>
    <mergeCell ref="E11:E12"/>
    <mergeCell ref="F11:F12"/>
    <mergeCell ref="G11:G12"/>
    <mergeCell ref="H13:H14"/>
    <mergeCell ref="I13:I14"/>
    <mergeCell ref="J13:J14"/>
    <mergeCell ref="K13:K14"/>
    <mergeCell ref="I11:I12"/>
    <mergeCell ref="J11:J12"/>
    <mergeCell ref="K11:K12"/>
    <mergeCell ref="H11:H12"/>
    <mergeCell ref="C13:C14"/>
    <mergeCell ref="D13:D14"/>
    <mergeCell ref="E13:E14"/>
    <mergeCell ref="F13:F14"/>
    <mergeCell ref="G13:G14"/>
    <mergeCell ref="L13:L14"/>
    <mergeCell ref="M13:M14"/>
    <mergeCell ref="N13:N14"/>
    <mergeCell ref="O13:O14"/>
    <mergeCell ref="O11:O12"/>
    <mergeCell ref="L11:L12"/>
    <mergeCell ref="M11:M12"/>
    <mergeCell ref="N11:N1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 4.2_TRDWS</vt:lpstr>
      <vt:lpstr>OOP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Nevenka Krfogec</cp:lastModifiedBy>
  <dcterms:created xsi:type="dcterms:W3CDTF">2024-12-10T18:12:34Z</dcterms:created>
  <dcterms:modified xsi:type="dcterms:W3CDTF">2025-08-18T12:08:30Z</dcterms:modified>
</cp:coreProperties>
</file>