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Objava/"/>
    </mc:Choice>
  </mc:AlternateContent>
  <xr:revisionPtr revIDLastSave="16" documentId="13_ncr:1_{FC9052B8-7E4D-4C86-B62B-47E06819AD83}" xr6:coauthVersionLast="47" xr6:coauthVersionMax="47" xr10:uidLastSave="{3B9FF503-5609-4735-A925-9AF07C7463C7}"/>
  <bookViews>
    <workbookView xWindow="-120" yWindow="-120" windowWidth="29040" windowHeight="15720" xr2:uid="{00000000-000D-0000-FFFF-FFFF00000000}"/>
  </bookViews>
  <sheets>
    <sheet name="Izračun_4.2_G3DD" sheetId="1" r:id="rId1"/>
    <sheet name="OOP 4.2" sheetId="2" r:id="rId2"/>
    <sheet name="Izračun_4.2_G3DD_OPTEREĆENJ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eokg9MFsCBr/J6SfGl+6FaxLPOvoncEeP+gcm98s6s="/>
    </ext>
  </extLst>
</workbook>
</file>

<file path=xl/calcChain.xml><?xml version="1.0" encoding="utf-8"?>
<calcChain xmlns="http://schemas.openxmlformats.org/spreadsheetml/2006/main">
  <c r="R47" i="3" l="1"/>
  <c r="Q47" i="3"/>
  <c r="P47" i="3"/>
  <c r="O47" i="3"/>
  <c r="N47" i="3"/>
  <c r="T47" i="3" s="1"/>
  <c r="M47" i="3"/>
  <c r="S47" i="3" s="1"/>
  <c r="L47" i="3"/>
  <c r="K47" i="3"/>
  <c r="J47" i="3"/>
  <c r="R46" i="3"/>
  <c r="Q46" i="3"/>
  <c r="P46" i="3"/>
  <c r="O46" i="3"/>
  <c r="N46" i="3"/>
  <c r="M46" i="3"/>
  <c r="L46" i="3"/>
  <c r="K46" i="3"/>
  <c r="J46" i="3"/>
  <c r="R45" i="3"/>
  <c r="Q45" i="3"/>
  <c r="P45" i="3"/>
  <c r="T45" i="3" s="1"/>
  <c r="O45" i="3"/>
  <c r="N45" i="3"/>
  <c r="M45" i="3"/>
  <c r="L45" i="3"/>
  <c r="K45" i="3"/>
  <c r="J45" i="3"/>
  <c r="R44" i="3"/>
  <c r="Q44" i="3"/>
  <c r="P44" i="3"/>
  <c r="O44" i="3"/>
  <c r="S44" i="3" s="1"/>
  <c r="N44" i="3"/>
  <c r="T44" i="3" s="1"/>
  <c r="M44" i="3"/>
  <c r="L44" i="3"/>
  <c r="K44" i="3"/>
  <c r="J44" i="3"/>
  <c r="R43" i="3"/>
  <c r="Q43" i="3"/>
  <c r="P43" i="3"/>
  <c r="O43" i="3"/>
  <c r="N43" i="3"/>
  <c r="M43" i="3"/>
  <c r="L43" i="3"/>
  <c r="K43" i="3"/>
  <c r="J43" i="3"/>
  <c r="R42" i="3"/>
  <c r="Q42" i="3"/>
  <c r="P42" i="3"/>
  <c r="T42" i="3" s="1"/>
  <c r="O42" i="3"/>
  <c r="N42" i="3"/>
  <c r="M42" i="3"/>
  <c r="L42" i="3"/>
  <c r="K42" i="3"/>
  <c r="J42" i="3"/>
  <c r="R41" i="3"/>
  <c r="Q41" i="3"/>
  <c r="P41" i="3"/>
  <c r="T41" i="3" s="1"/>
  <c r="O41" i="3"/>
  <c r="N41" i="3"/>
  <c r="M41" i="3"/>
  <c r="L41" i="3"/>
  <c r="K41" i="3"/>
  <c r="J41" i="3"/>
  <c r="R40" i="3"/>
  <c r="Q40" i="3"/>
  <c r="P40" i="3"/>
  <c r="O40" i="3"/>
  <c r="N40" i="3"/>
  <c r="T40" i="3" s="1"/>
  <c r="M40" i="3"/>
  <c r="L40" i="3"/>
  <c r="K40" i="3"/>
  <c r="J40" i="3"/>
  <c r="Y38" i="3"/>
  <c r="X38" i="3"/>
  <c r="C38" i="3"/>
  <c r="Z36" i="3"/>
  <c r="Z35" i="3"/>
  <c r="V35" i="3"/>
  <c r="R35" i="3"/>
  <c r="Q35" i="3"/>
  <c r="P35" i="3"/>
  <c r="O35" i="3"/>
  <c r="N35" i="3"/>
  <c r="T35" i="3" s="1"/>
  <c r="M35" i="3"/>
  <c r="L35" i="3"/>
  <c r="K35" i="3"/>
  <c r="J35" i="3"/>
  <c r="Z34" i="3"/>
  <c r="R34" i="3"/>
  <c r="Q34" i="3"/>
  <c r="P34" i="3"/>
  <c r="T34" i="3" s="1"/>
  <c r="O34" i="3"/>
  <c r="N34" i="3"/>
  <c r="M34" i="3"/>
  <c r="S34" i="3" s="1"/>
  <c r="L34" i="3"/>
  <c r="U34" i="3" s="1"/>
  <c r="K34" i="3"/>
  <c r="J34" i="3"/>
  <c r="Z33" i="3"/>
  <c r="U33" i="3"/>
  <c r="R33" i="3"/>
  <c r="Q33" i="3"/>
  <c r="P33" i="3"/>
  <c r="T33" i="3" s="1"/>
  <c r="O33" i="3"/>
  <c r="N33" i="3"/>
  <c r="M33" i="3"/>
  <c r="S33" i="3" s="1"/>
  <c r="L33" i="3"/>
  <c r="K33" i="3"/>
  <c r="J33" i="3"/>
  <c r="Z32" i="3"/>
  <c r="V32" i="3"/>
  <c r="R32" i="3"/>
  <c r="Q32" i="3"/>
  <c r="P32" i="3"/>
  <c r="O32" i="3"/>
  <c r="N32" i="3"/>
  <c r="T32" i="3" s="1"/>
  <c r="M32" i="3"/>
  <c r="L32" i="3"/>
  <c r="U32" i="3" s="1"/>
  <c r="K32" i="3"/>
  <c r="J32" i="3"/>
  <c r="Z31" i="3"/>
  <c r="R31" i="3"/>
  <c r="U31" i="3" s="1"/>
  <c r="Q31" i="3"/>
  <c r="P31" i="3"/>
  <c r="O31" i="3"/>
  <c r="N31" i="3"/>
  <c r="M31" i="3"/>
  <c r="L31" i="3"/>
  <c r="K31" i="3"/>
  <c r="J31" i="3"/>
  <c r="Z30" i="3"/>
  <c r="Z38" i="3" s="1"/>
  <c r="R30" i="3"/>
  <c r="Q30" i="3"/>
  <c r="P30" i="3"/>
  <c r="O30" i="3"/>
  <c r="N30" i="3"/>
  <c r="M30" i="3"/>
  <c r="L30" i="3"/>
  <c r="U30" i="3" s="1"/>
  <c r="K30" i="3"/>
  <c r="J30" i="3"/>
  <c r="J38" i="3" s="1"/>
  <c r="Y28" i="3"/>
  <c r="X28" i="3"/>
  <c r="C28" i="3"/>
  <c r="R27" i="3"/>
  <c r="U27" i="3" s="1"/>
  <c r="Q27" i="3"/>
  <c r="P27" i="3"/>
  <c r="O27" i="3"/>
  <c r="N27" i="3"/>
  <c r="M27" i="3"/>
  <c r="L27" i="3"/>
  <c r="V27" i="3" s="1"/>
  <c r="K27" i="3"/>
  <c r="J27" i="3"/>
  <c r="Z26" i="3"/>
  <c r="R26" i="3"/>
  <c r="U26" i="3" s="1"/>
  <c r="Q26" i="3"/>
  <c r="P26" i="3"/>
  <c r="T26" i="3" s="1"/>
  <c r="O26" i="3"/>
  <c r="N26" i="3"/>
  <c r="M26" i="3"/>
  <c r="S26" i="3" s="1"/>
  <c r="L26" i="3"/>
  <c r="V26" i="3" s="1"/>
  <c r="K26" i="3"/>
  <c r="J26" i="3"/>
  <c r="Z25" i="3"/>
  <c r="V25" i="3"/>
  <c r="R25" i="3"/>
  <c r="Q25" i="3"/>
  <c r="P25" i="3"/>
  <c r="O25" i="3"/>
  <c r="N25" i="3"/>
  <c r="M25" i="3"/>
  <c r="L25" i="3"/>
  <c r="U25" i="3" s="1"/>
  <c r="K25" i="3"/>
  <c r="J25" i="3"/>
  <c r="Z24" i="3"/>
  <c r="V24" i="3"/>
  <c r="R24" i="3"/>
  <c r="Q24" i="3"/>
  <c r="P24" i="3"/>
  <c r="O24" i="3"/>
  <c r="S24" i="3" s="1"/>
  <c r="N24" i="3"/>
  <c r="M24" i="3"/>
  <c r="L24" i="3"/>
  <c r="K24" i="3"/>
  <c r="J24" i="3"/>
  <c r="Z23" i="3"/>
  <c r="U23" i="3"/>
  <c r="R23" i="3"/>
  <c r="Q23" i="3"/>
  <c r="P23" i="3"/>
  <c r="O23" i="3"/>
  <c r="N23" i="3"/>
  <c r="M23" i="3"/>
  <c r="S23" i="3" s="1"/>
  <c r="L23" i="3"/>
  <c r="K23" i="3"/>
  <c r="J23" i="3"/>
  <c r="Z22" i="3"/>
  <c r="R22" i="3"/>
  <c r="Q22" i="3"/>
  <c r="P22" i="3"/>
  <c r="O22" i="3"/>
  <c r="S22" i="3" s="1"/>
  <c r="N22" i="3"/>
  <c r="T22" i="3" s="1"/>
  <c r="M22" i="3"/>
  <c r="L22" i="3"/>
  <c r="U22" i="3" s="1"/>
  <c r="K22" i="3"/>
  <c r="J22" i="3"/>
  <c r="Z21" i="3"/>
  <c r="Z28" i="3" s="1"/>
  <c r="R21" i="3"/>
  <c r="Q21" i="3"/>
  <c r="P21" i="3"/>
  <c r="O21" i="3"/>
  <c r="N21" i="3"/>
  <c r="M21" i="3"/>
  <c r="M28" i="3" s="1"/>
  <c r="L21" i="3"/>
  <c r="V21" i="3" s="1"/>
  <c r="K21" i="3"/>
  <c r="J21" i="3"/>
  <c r="Y19" i="3"/>
  <c r="X19" i="3"/>
  <c r="C19" i="3"/>
  <c r="R18" i="3"/>
  <c r="Q18" i="3"/>
  <c r="P18" i="3"/>
  <c r="O18" i="3"/>
  <c r="S18" i="3" s="1"/>
  <c r="N18" i="3"/>
  <c r="T18" i="3" s="1"/>
  <c r="M18" i="3"/>
  <c r="L18" i="3"/>
  <c r="K18" i="3"/>
  <c r="J18" i="3"/>
  <c r="Z17" i="3"/>
  <c r="V17" i="3"/>
  <c r="R17" i="3"/>
  <c r="Q17" i="3"/>
  <c r="P17" i="3"/>
  <c r="O17" i="3"/>
  <c r="N17" i="3"/>
  <c r="M17" i="3"/>
  <c r="L17" i="3"/>
  <c r="K17" i="3"/>
  <c r="J17" i="3"/>
  <c r="Z16" i="3"/>
  <c r="U16" i="3"/>
  <c r="R16" i="3"/>
  <c r="Q16" i="3"/>
  <c r="P16" i="3"/>
  <c r="T16" i="3" s="1"/>
  <c r="O16" i="3"/>
  <c r="N16" i="3"/>
  <c r="M16" i="3"/>
  <c r="S16" i="3" s="1"/>
  <c r="L16" i="3"/>
  <c r="V16" i="3" s="1"/>
  <c r="K16" i="3"/>
  <c r="J16" i="3"/>
  <c r="Z15" i="3"/>
  <c r="U15" i="3"/>
  <c r="R15" i="3"/>
  <c r="Q15" i="3"/>
  <c r="P15" i="3"/>
  <c r="T15" i="3" s="1"/>
  <c r="O15" i="3"/>
  <c r="N15" i="3"/>
  <c r="M15" i="3"/>
  <c r="S15" i="3" s="1"/>
  <c r="L15" i="3"/>
  <c r="K15" i="3"/>
  <c r="J15" i="3"/>
  <c r="Z14" i="3"/>
  <c r="V14" i="3"/>
  <c r="R14" i="3"/>
  <c r="Q14" i="3"/>
  <c r="P14" i="3"/>
  <c r="O14" i="3"/>
  <c r="N14" i="3"/>
  <c r="M14" i="3"/>
  <c r="L14" i="3"/>
  <c r="U14" i="3" s="1"/>
  <c r="K14" i="3"/>
  <c r="J14" i="3"/>
  <c r="Z13" i="3"/>
  <c r="R13" i="3"/>
  <c r="Q13" i="3"/>
  <c r="P13" i="3"/>
  <c r="O13" i="3"/>
  <c r="N13" i="3"/>
  <c r="M13" i="3"/>
  <c r="L13" i="3"/>
  <c r="U13" i="3" s="1"/>
  <c r="K13" i="3"/>
  <c r="J13" i="3"/>
  <c r="Z12" i="3"/>
  <c r="Z19" i="3" s="1"/>
  <c r="R12" i="3"/>
  <c r="Q12" i="3"/>
  <c r="Q19" i="3" s="1"/>
  <c r="P12" i="3"/>
  <c r="T12" i="3" s="1"/>
  <c r="O12" i="3"/>
  <c r="N12" i="3"/>
  <c r="M12" i="3"/>
  <c r="L12" i="3"/>
  <c r="U12" i="3" s="1"/>
  <c r="K12" i="3"/>
  <c r="J12" i="3"/>
  <c r="J19" i="3" s="1"/>
  <c r="Y10" i="3"/>
  <c r="X10" i="3"/>
  <c r="C51" i="3" s="1"/>
  <c r="C10" i="3"/>
  <c r="C49" i="3" s="1"/>
  <c r="C52" i="3" s="1"/>
  <c r="Z8" i="3"/>
  <c r="R8" i="3"/>
  <c r="Q8" i="3"/>
  <c r="P8" i="3"/>
  <c r="T8" i="3" s="1"/>
  <c r="O8" i="3"/>
  <c r="N8" i="3"/>
  <c r="M8" i="3"/>
  <c r="L8" i="3"/>
  <c r="K8" i="3"/>
  <c r="J8" i="3"/>
  <c r="Z7" i="3"/>
  <c r="V7" i="3"/>
  <c r="R7" i="3"/>
  <c r="Q7" i="3"/>
  <c r="P7" i="3"/>
  <c r="O7" i="3"/>
  <c r="N7" i="3"/>
  <c r="M7" i="3"/>
  <c r="S7" i="3" s="1"/>
  <c r="L7" i="3"/>
  <c r="K7" i="3"/>
  <c r="J7" i="3"/>
  <c r="Z6" i="3"/>
  <c r="R6" i="3"/>
  <c r="Q6" i="3"/>
  <c r="P6" i="3"/>
  <c r="T6" i="3" s="1"/>
  <c r="O6" i="3"/>
  <c r="S6" i="3" s="1"/>
  <c r="N6" i="3"/>
  <c r="M6" i="3"/>
  <c r="L6" i="3"/>
  <c r="K6" i="3"/>
  <c r="J6" i="3"/>
  <c r="Z5" i="3"/>
  <c r="R5" i="3"/>
  <c r="Q5" i="3"/>
  <c r="P5" i="3"/>
  <c r="T5" i="3" s="1"/>
  <c r="O5" i="3"/>
  <c r="S5" i="3" s="1"/>
  <c r="N5" i="3"/>
  <c r="M5" i="3"/>
  <c r="L5" i="3"/>
  <c r="K5" i="3"/>
  <c r="J5" i="3"/>
  <c r="Z4" i="3"/>
  <c r="Z10" i="3" s="1"/>
  <c r="R4" i="3"/>
  <c r="Q4" i="3"/>
  <c r="P4" i="3"/>
  <c r="O4" i="3"/>
  <c r="N4" i="3"/>
  <c r="T4" i="3" s="1"/>
  <c r="M4" i="3"/>
  <c r="L4" i="3"/>
  <c r="V4" i="3" s="1"/>
  <c r="K4" i="3"/>
  <c r="J4" i="3"/>
  <c r="Z3" i="3"/>
  <c r="R3" i="3"/>
  <c r="Q3" i="3"/>
  <c r="P3" i="3"/>
  <c r="O3" i="3"/>
  <c r="S3" i="3" s="1"/>
  <c r="N3" i="3"/>
  <c r="M3" i="3"/>
  <c r="L3" i="3"/>
  <c r="K3" i="3"/>
  <c r="J3" i="3"/>
  <c r="Z2" i="3"/>
  <c r="AA8" i="3" s="1"/>
  <c r="R2" i="3"/>
  <c r="Q2" i="3"/>
  <c r="Q10" i="3" s="1"/>
  <c r="P2" i="3"/>
  <c r="P10" i="3" s="1"/>
  <c r="O2" i="3"/>
  <c r="S2" i="3" s="1"/>
  <c r="N2" i="3"/>
  <c r="M2" i="3"/>
  <c r="M10" i="3" s="1"/>
  <c r="L2" i="3"/>
  <c r="K2" i="3"/>
  <c r="K10" i="3" s="1"/>
  <c r="J2" i="3"/>
  <c r="E17" i="2"/>
  <c r="O17" i="2" s="1"/>
  <c r="D17" i="2"/>
  <c r="C17" i="2"/>
  <c r="R41" i="1"/>
  <c r="Q41" i="1"/>
  <c r="P41" i="1"/>
  <c r="O41" i="1"/>
  <c r="S41" i="1" s="1"/>
  <c r="N41" i="1"/>
  <c r="T41" i="1" s="1"/>
  <c r="M41" i="1"/>
  <c r="L41" i="1"/>
  <c r="K41" i="1"/>
  <c r="J41" i="1"/>
  <c r="R40" i="1"/>
  <c r="Q40" i="1"/>
  <c r="P40" i="1"/>
  <c r="O40" i="1"/>
  <c r="N40" i="1"/>
  <c r="M40" i="1"/>
  <c r="S40" i="1" s="1"/>
  <c r="L40" i="1"/>
  <c r="K40" i="1"/>
  <c r="J40" i="1"/>
  <c r="R39" i="1"/>
  <c r="Q39" i="1"/>
  <c r="P39" i="1"/>
  <c r="O39" i="1"/>
  <c r="N39" i="1"/>
  <c r="M39" i="1"/>
  <c r="L39" i="1"/>
  <c r="K39" i="1"/>
  <c r="J39" i="1"/>
  <c r="R38" i="1"/>
  <c r="Q38" i="1"/>
  <c r="P38" i="1"/>
  <c r="T38" i="1" s="1"/>
  <c r="O38" i="1"/>
  <c r="S38" i="1" s="1"/>
  <c r="N38" i="1"/>
  <c r="M38" i="1"/>
  <c r="L38" i="1"/>
  <c r="K38" i="1"/>
  <c r="J38" i="1"/>
  <c r="R37" i="1"/>
  <c r="Q37" i="1"/>
  <c r="P37" i="1"/>
  <c r="O37" i="1"/>
  <c r="S37" i="1" s="1"/>
  <c r="N37" i="1"/>
  <c r="M37" i="1"/>
  <c r="L37" i="1"/>
  <c r="K37" i="1"/>
  <c r="J37" i="1"/>
  <c r="R36" i="1"/>
  <c r="Q36" i="1"/>
  <c r="P36" i="1"/>
  <c r="O36" i="1"/>
  <c r="N36" i="1"/>
  <c r="M36" i="1"/>
  <c r="S36" i="1" s="1"/>
  <c r="L36" i="1"/>
  <c r="K36" i="1"/>
  <c r="J36" i="1"/>
  <c r="R35" i="1"/>
  <c r="Q35" i="1"/>
  <c r="P35" i="1"/>
  <c r="O35" i="1"/>
  <c r="N35" i="1"/>
  <c r="M35" i="1"/>
  <c r="S35" i="1" s="1"/>
  <c r="L35" i="1"/>
  <c r="K35" i="1"/>
  <c r="J35" i="1"/>
  <c r="R34" i="1"/>
  <c r="Q34" i="1"/>
  <c r="P34" i="1"/>
  <c r="O34" i="1"/>
  <c r="N34" i="1"/>
  <c r="T34" i="1" s="1"/>
  <c r="M34" i="1"/>
  <c r="L34" i="1"/>
  <c r="K34" i="1"/>
  <c r="J34" i="1"/>
  <c r="C32" i="1"/>
  <c r="R31" i="1"/>
  <c r="Q31" i="1"/>
  <c r="P31" i="1"/>
  <c r="T31" i="1" s="1"/>
  <c r="O31" i="1"/>
  <c r="S31" i="1" s="1"/>
  <c r="N31" i="1"/>
  <c r="M31" i="1"/>
  <c r="L31" i="1"/>
  <c r="K31" i="1"/>
  <c r="J31" i="1"/>
  <c r="R30" i="1"/>
  <c r="Q30" i="1"/>
  <c r="P30" i="1"/>
  <c r="O30" i="1"/>
  <c r="S30" i="1" s="1"/>
  <c r="N30" i="1"/>
  <c r="M30" i="1"/>
  <c r="L30" i="1"/>
  <c r="K30" i="1"/>
  <c r="J30" i="1"/>
  <c r="R29" i="1"/>
  <c r="Q29" i="1"/>
  <c r="P29" i="1"/>
  <c r="O29" i="1"/>
  <c r="N29" i="1"/>
  <c r="M29" i="1"/>
  <c r="S29" i="1" s="1"/>
  <c r="L29" i="1"/>
  <c r="K29" i="1"/>
  <c r="J29" i="1"/>
  <c r="R28" i="1"/>
  <c r="Q28" i="1"/>
  <c r="P28" i="1"/>
  <c r="O28" i="1"/>
  <c r="N28" i="1"/>
  <c r="M28" i="1"/>
  <c r="S28" i="1" s="1"/>
  <c r="L28" i="1"/>
  <c r="K28" i="1"/>
  <c r="J28" i="1"/>
  <c r="R27" i="1"/>
  <c r="Q27" i="1"/>
  <c r="P27" i="1"/>
  <c r="O27" i="1"/>
  <c r="N27" i="1"/>
  <c r="M27" i="1"/>
  <c r="L27" i="1"/>
  <c r="K27" i="1"/>
  <c r="J27" i="1"/>
  <c r="R26" i="1"/>
  <c r="Q26" i="1"/>
  <c r="P26" i="1"/>
  <c r="O26" i="1"/>
  <c r="N26" i="1"/>
  <c r="N32" i="1" s="1"/>
  <c r="M26" i="1"/>
  <c r="L26" i="1"/>
  <c r="K26" i="1"/>
  <c r="J26" i="1"/>
  <c r="C25" i="1"/>
  <c r="R24" i="1"/>
  <c r="Q24" i="1"/>
  <c r="P24" i="1"/>
  <c r="O24" i="1"/>
  <c r="S24" i="1" s="1"/>
  <c r="N24" i="1"/>
  <c r="M24" i="1"/>
  <c r="L24" i="1"/>
  <c r="K24" i="1"/>
  <c r="J24" i="1"/>
  <c r="R23" i="1"/>
  <c r="Q23" i="1"/>
  <c r="P23" i="1"/>
  <c r="O23" i="1"/>
  <c r="N23" i="1"/>
  <c r="M23" i="1"/>
  <c r="L23" i="1"/>
  <c r="K23" i="1"/>
  <c r="J23" i="1"/>
  <c r="R22" i="1"/>
  <c r="Q22" i="1"/>
  <c r="P22" i="1"/>
  <c r="T22" i="1" s="1"/>
  <c r="O22" i="1"/>
  <c r="N22" i="1"/>
  <c r="M22" i="1"/>
  <c r="S22" i="1" s="1"/>
  <c r="L22" i="1"/>
  <c r="K22" i="1"/>
  <c r="J22" i="1"/>
  <c r="R21" i="1"/>
  <c r="Q21" i="1"/>
  <c r="P21" i="1"/>
  <c r="O21" i="1"/>
  <c r="S21" i="1" s="1"/>
  <c r="N21" i="1"/>
  <c r="T21" i="1" s="1"/>
  <c r="M21" i="1"/>
  <c r="L21" i="1"/>
  <c r="K21" i="1"/>
  <c r="J21" i="1"/>
  <c r="R20" i="1"/>
  <c r="Q20" i="1"/>
  <c r="P20" i="1"/>
  <c r="O20" i="1"/>
  <c r="N20" i="1"/>
  <c r="M20" i="1"/>
  <c r="L20" i="1"/>
  <c r="K20" i="1"/>
  <c r="J20" i="1"/>
  <c r="R19" i="1"/>
  <c r="Q19" i="1"/>
  <c r="P19" i="1"/>
  <c r="O19" i="1"/>
  <c r="N19" i="1"/>
  <c r="T19" i="1" s="1"/>
  <c r="M19" i="1"/>
  <c r="S19" i="1" s="1"/>
  <c r="L19" i="1"/>
  <c r="K19" i="1"/>
  <c r="J19" i="1"/>
  <c r="R18" i="1"/>
  <c r="Q18" i="1"/>
  <c r="P18" i="1"/>
  <c r="O18" i="1"/>
  <c r="N18" i="1"/>
  <c r="M18" i="1"/>
  <c r="L18" i="1"/>
  <c r="K18" i="1"/>
  <c r="J18" i="1"/>
  <c r="C17" i="1"/>
  <c r="R16" i="1"/>
  <c r="Q16" i="1"/>
  <c r="P16" i="1"/>
  <c r="T16" i="1" s="1"/>
  <c r="O16" i="1"/>
  <c r="N16" i="1"/>
  <c r="M16" i="1"/>
  <c r="S16" i="1" s="1"/>
  <c r="L16" i="1"/>
  <c r="K16" i="1"/>
  <c r="J16" i="1"/>
  <c r="R15" i="1"/>
  <c r="Q15" i="1"/>
  <c r="P15" i="1"/>
  <c r="O15" i="1"/>
  <c r="S15" i="1" s="1"/>
  <c r="N15" i="1"/>
  <c r="T15" i="1" s="1"/>
  <c r="M15" i="1"/>
  <c r="L15" i="1"/>
  <c r="K15" i="1"/>
  <c r="J15" i="1"/>
  <c r="R14" i="1"/>
  <c r="Q14" i="1"/>
  <c r="P14" i="1"/>
  <c r="O14" i="1"/>
  <c r="N14" i="1"/>
  <c r="M14" i="1"/>
  <c r="L14" i="1"/>
  <c r="K14" i="1"/>
  <c r="J14" i="1"/>
  <c r="R13" i="1"/>
  <c r="Q13" i="1"/>
  <c r="P13" i="1"/>
  <c r="O13" i="1"/>
  <c r="N13" i="1"/>
  <c r="T13" i="1" s="1"/>
  <c r="M13" i="1"/>
  <c r="L13" i="1"/>
  <c r="K13" i="1"/>
  <c r="J13" i="1"/>
  <c r="R12" i="1"/>
  <c r="Q12" i="1"/>
  <c r="P12" i="1"/>
  <c r="T12" i="1" s="1"/>
  <c r="O12" i="1"/>
  <c r="N12" i="1"/>
  <c r="M12" i="1"/>
  <c r="L12" i="1"/>
  <c r="K12" i="1"/>
  <c r="J12" i="1"/>
  <c r="R11" i="1"/>
  <c r="Q11" i="1"/>
  <c r="P11" i="1"/>
  <c r="T11" i="1" s="1"/>
  <c r="O11" i="1"/>
  <c r="S11" i="1" s="1"/>
  <c r="N11" i="1"/>
  <c r="M11" i="1"/>
  <c r="L11" i="1"/>
  <c r="K11" i="1"/>
  <c r="J11" i="1"/>
  <c r="R10" i="1"/>
  <c r="Q10" i="1"/>
  <c r="P10" i="1"/>
  <c r="O10" i="1"/>
  <c r="N10" i="1"/>
  <c r="N17" i="1" s="1"/>
  <c r="M10" i="1"/>
  <c r="L10" i="1"/>
  <c r="K10" i="1"/>
  <c r="J10" i="1"/>
  <c r="C9" i="1"/>
  <c r="C43" i="1" s="1"/>
  <c r="C46" i="1" s="1"/>
  <c r="R8" i="1"/>
  <c r="Q8" i="1"/>
  <c r="P8" i="1"/>
  <c r="O8" i="1"/>
  <c r="N8" i="1"/>
  <c r="T8" i="1" s="1"/>
  <c r="M8" i="1"/>
  <c r="L8" i="1"/>
  <c r="K8" i="1"/>
  <c r="J8" i="1"/>
  <c r="R7" i="1"/>
  <c r="Q7" i="1"/>
  <c r="P7" i="1"/>
  <c r="O7" i="1"/>
  <c r="N7" i="1"/>
  <c r="M7" i="1"/>
  <c r="L7" i="1"/>
  <c r="K7" i="1"/>
  <c r="J7" i="1"/>
  <c r="R6" i="1"/>
  <c r="Q6" i="1"/>
  <c r="P6" i="1"/>
  <c r="O6" i="1"/>
  <c r="N6" i="1"/>
  <c r="M6" i="1"/>
  <c r="S6" i="1" s="1"/>
  <c r="L6" i="1"/>
  <c r="K6" i="1"/>
  <c r="J6" i="1"/>
  <c r="R5" i="1"/>
  <c r="Q5" i="1"/>
  <c r="P5" i="1"/>
  <c r="O5" i="1"/>
  <c r="N5" i="1"/>
  <c r="M5" i="1"/>
  <c r="L5" i="1"/>
  <c r="K5" i="1"/>
  <c r="J5" i="1"/>
  <c r="R4" i="1"/>
  <c r="Q4" i="1"/>
  <c r="P4" i="1"/>
  <c r="O4" i="1"/>
  <c r="N4" i="1"/>
  <c r="M4" i="1"/>
  <c r="L4" i="1"/>
  <c r="K4" i="1"/>
  <c r="J4" i="1"/>
  <c r="R3" i="1"/>
  <c r="Q3" i="1"/>
  <c r="P3" i="1"/>
  <c r="O3" i="1"/>
  <c r="N3" i="1"/>
  <c r="M3" i="1"/>
  <c r="L3" i="1"/>
  <c r="K3" i="1"/>
  <c r="J3" i="1"/>
  <c r="R2" i="1"/>
  <c r="Q2" i="1"/>
  <c r="P2" i="1"/>
  <c r="O2" i="1"/>
  <c r="N2" i="1"/>
  <c r="M2" i="1"/>
  <c r="L2" i="1"/>
  <c r="K2" i="1"/>
  <c r="J2" i="1"/>
  <c r="S7" i="1" l="1"/>
  <c r="J17" i="1"/>
  <c r="T14" i="1"/>
  <c r="T18" i="1"/>
  <c r="T20" i="1"/>
  <c r="T40" i="1"/>
  <c r="S4" i="3"/>
  <c r="S10" i="3" s="1"/>
  <c r="T7" i="3"/>
  <c r="J28" i="3"/>
  <c r="U21" i="3"/>
  <c r="V23" i="3"/>
  <c r="T25" i="3"/>
  <c r="R38" i="3"/>
  <c r="S46" i="3"/>
  <c r="T25" i="1"/>
  <c r="W25" i="1" s="1"/>
  <c r="K17" i="1"/>
  <c r="S14" i="1"/>
  <c r="S27" i="1"/>
  <c r="S34" i="1"/>
  <c r="T39" i="1"/>
  <c r="T3" i="3"/>
  <c r="T13" i="3"/>
  <c r="U17" i="3"/>
  <c r="U19" i="3" s="1"/>
  <c r="AA12" i="3" s="1"/>
  <c r="AA15" i="3" s="1"/>
  <c r="K28" i="3"/>
  <c r="S25" i="3"/>
  <c r="K38" i="3"/>
  <c r="T31" i="3"/>
  <c r="U35" i="3"/>
  <c r="U38" i="3" s="1"/>
  <c r="AA30" i="3" s="1"/>
  <c r="AA33" i="3" s="1"/>
  <c r="S45" i="3"/>
  <c r="N19" i="3"/>
  <c r="S8" i="1"/>
  <c r="R17" i="1"/>
  <c r="J25" i="1"/>
  <c r="P25" i="1"/>
  <c r="S23" i="1"/>
  <c r="J32" i="1"/>
  <c r="R32" i="1"/>
  <c r="T29" i="1"/>
  <c r="T36" i="1"/>
  <c r="O19" i="3"/>
  <c r="V15" i="3"/>
  <c r="T17" i="3"/>
  <c r="U24" i="3"/>
  <c r="O38" i="3"/>
  <c r="T46" i="3"/>
  <c r="P32" i="1"/>
  <c r="V30" i="3"/>
  <c r="S3" i="1"/>
  <c r="T10" i="1"/>
  <c r="T23" i="1"/>
  <c r="T28" i="1"/>
  <c r="T30" i="1"/>
  <c r="T35" i="1"/>
  <c r="T37" i="1"/>
  <c r="U7" i="3"/>
  <c r="S8" i="3"/>
  <c r="S17" i="3"/>
  <c r="N28" i="3"/>
  <c r="V22" i="3"/>
  <c r="P28" i="3"/>
  <c r="N38" i="3"/>
  <c r="S35" i="3"/>
  <c r="S40" i="3"/>
  <c r="S42" i="3"/>
  <c r="O17" i="1"/>
  <c r="K25" i="1"/>
  <c r="T24" i="1"/>
  <c r="T27" i="1"/>
  <c r="Q32" i="1"/>
  <c r="U4" i="3"/>
  <c r="O28" i="3"/>
  <c r="Q28" i="3"/>
  <c r="T24" i="3"/>
  <c r="S27" i="3"/>
  <c r="V31" i="3"/>
  <c r="S41" i="3"/>
  <c r="S43" i="3"/>
  <c r="T3" i="1"/>
  <c r="S13" i="1"/>
  <c r="S39" i="1"/>
  <c r="S13" i="3"/>
  <c r="R19" i="3"/>
  <c r="T27" i="3"/>
  <c r="T30" i="3"/>
  <c r="T38" i="3" s="1"/>
  <c r="S31" i="3"/>
  <c r="T43" i="3"/>
  <c r="T7" i="1"/>
  <c r="T6" i="1"/>
  <c r="Q9" i="1"/>
  <c r="O9" i="1"/>
  <c r="T5" i="1"/>
  <c r="S5" i="1"/>
  <c r="T4" i="1"/>
  <c r="K9" i="1"/>
  <c r="T2" i="1"/>
  <c r="S2" i="1"/>
  <c r="M9" i="1"/>
  <c r="V2" i="3"/>
  <c r="U2" i="3"/>
  <c r="M19" i="3"/>
  <c r="S12" i="3"/>
  <c r="R9" i="1"/>
  <c r="P9" i="1"/>
  <c r="P17" i="1"/>
  <c r="S18" i="1"/>
  <c r="M25" i="1"/>
  <c r="Q25" i="1"/>
  <c r="O25" i="1"/>
  <c r="S20" i="1"/>
  <c r="K32" i="1"/>
  <c r="O32" i="1"/>
  <c r="S26" i="1"/>
  <c r="S32" i="1" s="1"/>
  <c r="V32" i="1" s="1"/>
  <c r="S14" i="3"/>
  <c r="V18" i="3"/>
  <c r="U18" i="3"/>
  <c r="V28" i="3"/>
  <c r="AB21" i="3" s="1"/>
  <c r="AB24" i="3" s="1"/>
  <c r="M38" i="3"/>
  <c r="S30" i="3"/>
  <c r="Q38" i="3"/>
  <c r="S4" i="1"/>
  <c r="S10" i="1"/>
  <c r="V3" i="3"/>
  <c r="U3" i="3"/>
  <c r="V8" i="3"/>
  <c r="U8" i="3"/>
  <c r="S21" i="3"/>
  <c r="S28" i="3" s="1"/>
  <c r="N9" i="1"/>
  <c r="J9" i="1"/>
  <c r="J44" i="1" s="1"/>
  <c r="M17" i="1"/>
  <c r="S12" i="1"/>
  <c r="Q17" i="1"/>
  <c r="N25" i="1"/>
  <c r="R25" i="1"/>
  <c r="J10" i="3"/>
  <c r="J50" i="3" s="1"/>
  <c r="N10" i="3"/>
  <c r="R10" i="3"/>
  <c r="V5" i="3"/>
  <c r="U5" i="3"/>
  <c r="V6" i="3"/>
  <c r="U6" i="3"/>
  <c r="K19" i="3"/>
  <c r="AA26" i="3"/>
  <c r="S32" i="3"/>
  <c r="T17" i="1"/>
  <c r="W17" i="1" s="1"/>
  <c r="M32" i="1"/>
  <c r="K50" i="3"/>
  <c r="T2" i="3"/>
  <c r="T10" i="3" s="1"/>
  <c r="V12" i="3"/>
  <c r="V13" i="3"/>
  <c r="V33" i="3"/>
  <c r="V34" i="3"/>
  <c r="T26" i="1"/>
  <c r="T14" i="3"/>
  <c r="T19" i="3" s="1"/>
  <c r="AA17" i="3"/>
  <c r="P19" i="3"/>
  <c r="T21" i="3"/>
  <c r="R28" i="3"/>
  <c r="P38" i="3"/>
  <c r="O10" i="3"/>
  <c r="AA36" i="3"/>
  <c r="T23" i="3"/>
  <c r="V38" i="3" l="1"/>
  <c r="AB30" i="3" s="1"/>
  <c r="AB33" i="3" s="1"/>
  <c r="V19" i="3"/>
  <c r="AB12" i="3" s="1"/>
  <c r="AB15" i="3" s="1"/>
  <c r="U28" i="3"/>
  <c r="AA21" i="3" s="1"/>
  <c r="AA24" i="3" s="1"/>
  <c r="T32" i="1"/>
  <c r="W32" i="1" s="1"/>
  <c r="S38" i="3"/>
  <c r="V10" i="3"/>
  <c r="AB2" i="3" s="1"/>
  <c r="AB5" i="3" s="1"/>
  <c r="T9" i="1"/>
  <c r="W9" i="1" s="1"/>
  <c r="K44" i="1"/>
  <c r="S25" i="1"/>
  <c r="V25" i="1" s="1"/>
  <c r="S19" i="3"/>
  <c r="T28" i="3"/>
  <c r="S9" i="1"/>
  <c r="V9" i="1" s="1"/>
  <c r="S17" i="1"/>
  <c r="V17" i="1" s="1"/>
  <c r="U10" i="3"/>
  <c r="AA2" i="3" s="1"/>
  <c r="AA5" i="3" s="1"/>
</calcChain>
</file>

<file path=xl/sharedStrings.xml><?xml version="1.0" encoding="utf-8"?>
<sst xmlns="http://schemas.openxmlformats.org/spreadsheetml/2006/main" count="204" uniqueCount="98">
  <si>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</si>
  <si>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</si>
  <si>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</si>
  <si>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</si>
  <si>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</si>
  <si>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</si>
  <si>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</si>
  <si>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</si>
  <si>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</si>
  <si>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</si>
  <si>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</si>
  <si>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</si>
  <si>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</si>
  <si>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</si>
  <si>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</si>
  <si>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</si>
  <si>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</si>
  <si>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</si>
  <si>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Računalna grafika</t>
  </si>
  <si>
    <t>Informatika za GT i AVT</t>
  </si>
  <si>
    <t>Vizualne komunikacije</t>
  </si>
  <si>
    <t>Financijska pismenost i poduzetništvo u sektoru</t>
  </si>
  <si>
    <t xml:space="preserve">	Uvod u grafički dizajn i oblikovanje grafičkih rješenja</t>
  </si>
  <si>
    <t>Primijenjeno crtanje, osnovni crtački materijali i tehnike</t>
  </si>
  <si>
    <t>Primjena 3D računalne grafike</t>
  </si>
  <si>
    <t>ukupno</t>
  </si>
  <si>
    <t>Likovna umjetnost u struci</t>
  </si>
  <si>
    <t>Prezentacijski alati i vještine</t>
  </si>
  <si>
    <t>Grafički dizajn, tipografija i ilustracija</t>
  </si>
  <si>
    <t>Izrada 3D modela</t>
  </si>
  <si>
    <t>Osnove fotografije</t>
  </si>
  <si>
    <t>2D animacija</t>
  </si>
  <si>
    <t>Web objave</t>
  </si>
  <si>
    <t>Čovjek i zdravlje</t>
  </si>
  <si>
    <t>Grafički dizajn ilustracije i znakovi</t>
  </si>
  <si>
    <t>3D modeliranje</t>
  </si>
  <si>
    <t>Fotogrametrija i 3D skeniranje</t>
  </si>
  <si>
    <t>Teksture i osvjetljenje za 3D modele</t>
  </si>
  <si>
    <t>Aplikacije virtualnog okruženja za 3D grafiku</t>
  </si>
  <si>
    <t>Izborni*</t>
  </si>
  <si>
    <t>Grafički dizajn, plošna i trodimenzionalna grafička rješenja</t>
  </si>
  <si>
    <t>Izrada 3D slika za potrebe grafičkih proizvoda</t>
  </si>
  <si>
    <t>Oblikovanje i animiranje 3D scene</t>
  </si>
  <si>
    <t>Interaktivna 3D grafika</t>
  </si>
  <si>
    <t>Digitalne igre</t>
  </si>
  <si>
    <t>IZBORNI DIO*</t>
  </si>
  <si>
    <t>Primijenjena fotografija</t>
  </si>
  <si>
    <t>Digitalno crtanje</t>
  </si>
  <si>
    <t>Dizajn za web</t>
  </si>
  <si>
    <t xml:space="preserve">	Programska potpora za modeliranje virtualnih 3D objekata i scena</t>
  </si>
  <si>
    <t>Film</t>
  </si>
  <si>
    <t>Grafičke tehnike</t>
  </si>
  <si>
    <t>Web tehnologije</t>
  </si>
  <si>
    <t>Primjena specijalnih efekata u 3D modeliranju</t>
  </si>
  <si>
    <t>UKUPNO IZBORNI DIO</t>
  </si>
  <si>
    <t>UKUPNO</t>
  </si>
  <si>
    <t>STRUKOVNI DIO (OBVEZNI + IZBORNI)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</si>
  <si>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</si>
  <si>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</si>
  <si>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</si>
  <si>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</si>
  <si>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</si>
  <si>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</si>
  <si>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</si>
  <si>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4. razred</t>
  </si>
  <si>
    <t>broj sati tjedno</t>
  </si>
  <si>
    <t>broj sati godišnje</t>
  </si>
  <si>
    <t>bodova</t>
  </si>
  <si>
    <t>Hrvatski jezik</t>
  </si>
  <si>
    <t>Strani jezik I</t>
  </si>
  <si>
    <t>Matematika</t>
  </si>
  <si>
    <t>Povijest</t>
  </si>
  <si>
    <t>Geografija</t>
  </si>
  <si>
    <t>Politika i</t>
  </si>
  <si>
    <t>gospodarstvo</t>
  </si>
  <si>
    <t>Tjelesna i</t>
  </si>
  <si>
    <t>zdravstvena kultura</t>
  </si>
  <si>
    <t>Likovna umjetnost</t>
  </si>
  <si>
    <t>Vjeronauk/Etika</t>
  </si>
  <si>
    <t>Opterećenje
VPUP+UTR
(SAP max)</t>
  </si>
  <si>
    <t>Opterećenje
VPUP+UTR
(SAP min)</t>
  </si>
  <si>
    <t>OO PREDMET</t>
  </si>
  <si>
    <t>sati tjedno</t>
  </si>
  <si>
    <t>SATI UKUPNO OO</t>
  </si>
  <si>
    <t>OO + VPUP+UTR
 + SRO 
(SAP max)</t>
  </si>
  <si>
    <t>OO + VPUP+UTR
 + SRO 
(SAP min)</t>
  </si>
  <si>
    <t>HJ</t>
  </si>
  <si>
    <t>STR.J 1</t>
  </si>
  <si>
    <t>MIN
35 tj.</t>
  </si>
  <si>
    <t>MAX
35 tj.</t>
  </si>
  <si>
    <t>MAT</t>
  </si>
  <si>
    <t>TZK</t>
  </si>
  <si>
    <t>POV</t>
  </si>
  <si>
    <t>VJE/ET</t>
  </si>
  <si>
    <t>LIK UMJ</t>
  </si>
  <si>
    <t>SRO</t>
  </si>
  <si>
    <t>GEO</t>
  </si>
  <si>
    <t>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</si>
</sst>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rgb="FFC00000"/>
      <name val="Calibri"/>
    </font>
    <font>
      <b/>
      <sz val="11"/>
      <color rgb="FFC00000"/>
      <name val="Calibri"/>
    </font>
    <font>
      <b/>
      <sz val="11"/>
      <color rgb="FFFF0000"/>
      <name val="Calibri"/>
    </font>
    <font>
      <sz val="10"/>
      <color theme="1"/>
      <name val="Aptos Narrow"/>
    </font>
    <font>
      <b/>
      <sz val="9"/>
      <color rgb="FF231F20"/>
      <name val="EB Garamond"/>
    </font>
    <font>
      <sz val="9"/>
      <color rgb="FF231F20"/>
      <name val="EB Garamond"/>
    </font>
    <font>
      <b/>
      <sz val="9"/>
      <color rgb="FFC00000"/>
      <name val="EB Garamond"/>
    </font>
    <font>
      <sz val="9"/>
      <color rgb="FFFF0000"/>
      <name val="EB Garamond"/>
    </font>
    <font>
      <b/>
      <sz val="11"/>
      <color rgb="FF006100"/>
      <name val="Calibri"/>
    </font>
    <font>
      <b/>
      <sz val="11"/>
      <color rgb="FF9C0006"/>
      <name val="Calibri"/>
    </font>
    <font>
      <b/>
      <sz val="10"/>
      <color theme="1"/>
      <name val="Calibri"/>
    </font>
    <font>
      <sz val="11"/>
      <color rgb="FF006100"/>
      <name val="Calibri"/>
    </font>
    <font>
      <sz val="11"/>
      <color rgb="FF9C0006"/>
      <name val="Calibri"/>
    </font>
    <font>
      <b/>
      <sz val="11"/>
      <color rgb="FF000000"/>
      <name val="Calibri"/>
    </font>
    <font>
      <sz val="10"/>
      <color rgb="FFC00000"/>
      <name val="Calibri"/>
    </font>
    <font>
      <sz val="11"/>
      <color rgb="FFFF0000"/>
      <name val="Calibri"/>
    </font>
    <font>
      <sz val="11"/>
      <color rgb="FF3F3F76"/>
      <name val="Calibri"/>
    </font>
    <font>
      <b/>
      <sz val="10"/>
      <color theme="1"/>
      <name val="Aptos Narrow"/>
    </font>
    <font>
      <sz val="10"/>
      <color rgb="FF006100"/>
      <name val="Aptos Narrow"/>
    </font>
    <font>
      <sz val="10"/>
      <color rgb="FF9C0006"/>
      <name val="Aptos Narrow"/>
    </font>
    <font>
      <b/>
      <sz val="10"/>
      <color rgb="FF000000"/>
      <name val="Aptos Narrow"/>
    </font>
    <font>
      <b/>
      <sz val="10"/>
      <color rgb="FF006100"/>
      <name val="Aptos Narrow"/>
    </font>
    <font>
      <b/>
      <sz val="10"/>
      <color rgb="FF9C0006"/>
      <name val="Aptos Narrow"/>
    </font>
    <font>
      <sz val="10"/>
      <color rgb="FFFF0000"/>
      <name val="Aptos Narrow"/>
    </font>
    <font>
      <sz val="10"/>
      <color rgb="FFC00000"/>
      <name val="Aptos Narrow"/>
    </font>
    <font>
      <sz val="10"/>
      <color rgb="FF3F3F76"/>
      <name val="Aptos Narrow"/>
    </font>
    <font>
      <b/>
      <sz val="10"/>
      <color rgb="FFFF0000"/>
      <name val="Aptos Narrow"/>
    </font>
  </fonts>
  <fills count="1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  <bgColor rgb="FFFFCC9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FEF2CB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medium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/>
    </xf>
    <xf numFmtId="2" fontId="3" fillId="5" borderId="12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2" fontId="3" fillId="7" borderId="14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2" fontId="3" fillId="0" borderId="18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2" fontId="1" fillId="0" borderId="2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2" fontId="1" fillId="8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2" fontId="1" fillId="8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8" borderId="12" xfId="0" applyFont="1" applyFill="1" applyBorder="1" applyAlignment="1">
      <alignment vertical="center" wrapText="1"/>
    </xf>
    <xf numFmtId="2" fontId="1" fillId="8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left" vertical="center" wrapText="1"/>
    </xf>
    <xf numFmtId="0" fontId="8" fillId="9" borderId="35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horizontal="left" vertical="center" wrapText="1"/>
    </xf>
    <xf numFmtId="0" fontId="10" fillId="9" borderId="42" xfId="0" applyFont="1" applyFill="1" applyBorder="1" applyAlignment="1">
      <alignment horizontal="left" vertical="center" wrapText="1"/>
    </xf>
    <xf numFmtId="0" fontId="11" fillId="11" borderId="42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3" fillId="13" borderId="43" xfId="0" applyFont="1" applyFill="1" applyBorder="1" applyAlignment="1">
      <alignment horizontal="center" vertical="center" wrapText="1"/>
    </xf>
    <xf numFmtId="0" fontId="12" fillId="12" borderId="44" xfId="0" applyFont="1" applyFill="1" applyBorder="1" applyAlignment="1">
      <alignment horizontal="center" vertical="center" wrapText="1"/>
    </xf>
    <xf numFmtId="0" fontId="13" fillId="13" borderId="44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2" fontId="15" fillId="12" borderId="8" xfId="0" applyNumberFormat="1" applyFont="1" applyFill="1" applyBorder="1" applyAlignment="1">
      <alignment horizontal="center" vertical="center"/>
    </xf>
    <xf numFmtId="2" fontId="16" fillId="13" borderId="45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2" fontId="12" fillId="12" borderId="47" xfId="0" applyNumberFormat="1" applyFont="1" applyFill="1" applyBorder="1" applyAlignment="1">
      <alignment horizontal="center" vertical="center"/>
    </xf>
    <xf numFmtId="2" fontId="13" fillId="13" borderId="47" xfId="0" applyNumberFormat="1" applyFont="1" applyFill="1" applyBorder="1" applyAlignment="1">
      <alignment horizontal="center" vertical="center"/>
    </xf>
    <xf numFmtId="2" fontId="18" fillId="5" borderId="41" xfId="0" applyNumberFormat="1" applyFont="1" applyFill="1" applyBorder="1" applyAlignment="1">
      <alignment horizontal="center" vertical="center"/>
    </xf>
    <xf numFmtId="2" fontId="16" fillId="13" borderId="48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2" fontId="12" fillId="12" borderId="51" xfId="0" applyNumberFormat="1" applyFont="1" applyFill="1" applyBorder="1" applyAlignment="1">
      <alignment horizontal="center" vertical="center"/>
    </xf>
    <xf numFmtId="2" fontId="13" fillId="13" borderId="52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2" fontId="20" fillId="14" borderId="12" xfId="0" applyNumberFormat="1" applyFont="1" applyFill="1" applyBorder="1" applyAlignment="1">
      <alignment horizontal="center" vertical="center"/>
    </xf>
    <xf numFmtId="2" fontId="20" fillId="14" borderId="53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20" fillId="14" borderId="26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22" fillId="12" borderId="14" xfId="0" applyNumberFormat="1" applyFont="1" applyFill="1" applyBorder="1" applyAlignment="1">
      <alignment horizontal="center" vertical="center"/>
    </xf>
    <xf numFmtId="2" fontId="23" fillId="13" borderId="54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2" fontId="25" fillId="12" borderId="55" xfId="0" applyNumberFormat="1" applyFont="1" applyFill="1" applyBorder="1" applyAlignment="1">
      <alignment horizontal="center" vertical="center"/>
    </xf>
    <xf numFmtId="2" fontId="26" fillId="13" borderId="56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22" fillId="12" borderId="8" xfId="0" applyNumberFormat="1" applyFont="1" applyFill="1" applyBorder="1" applyAlignment="1">
      <alignment horizontal="center" vertical="center"/>
    </xf>
    <xf numFmtId="2" fontId="23" fillId="13" borderId="4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22" fillId="12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22" fillId="12" borderId="59" xfId="0" applyFont="1" applyFill="1" applyBorder="1" applyAlignment="1">
      <alignment horizontal="center" vertical="center" wrapText="1"/>
    </xf>
    <xf numFmtId="0" fontId="23" fillId="13" borderId="47" xfId="0" applyFont="1" applyFill="1" applyBorder="1" applyAlignment="1">
      <alignment horizontal="center" vertical="center" wrapText="1"/>
    </xf>
    <xf numFmtId="2" fontId="25" fillId="12" borderId="52" xfId="0" applyNumberFormat="1" applyFont="1" applyFill="1" applyBorder="1" applyAlignment="1">
      <alignment horizontal="center" vertical="center"/>
    </xf>
    <xf numFmtId="2" fontId="26" fillId="13" borderId="5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2" fontId="29" fillId="14" borderId="12" xfId="0" applyNumberFormat="1" applyFont="1" applyFill="1" applyBorder="1" applyAlignment="1">
      <alignment horizontal="center" vertical="center"/>
    </xf>
    <xf numFmtId="2" fontId="29" fillId="14" borderId="53" xfId="0" applyNumberFormat="1" applyFont="1" applyFill="1" applyBorder="1" applyAlignment="1">
      <alignment horizontal="center" vertical="center"/>
    </xf>
    <xf numFmtId="2" fontId="30" fillId="5" borderId="11" xfId="0" applyNumberFormat="1" applyFont="1" applyFill="1" applyBorder="1" applyAlignment="1">
      <alignment horizontal="center" vertical="center"/>
    </xf>
    <xf numFmtId="0" fontId="29" fillId="14" borderId="26" xfId="0" applyFont="1" applyFill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2" fontId="25" fillId="12" borderId="5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9" xfId="0" applyFont="1" applyFill="1" applyBorder="1" applyAlignment="1">
      <alignment horizontal="center" vertical="center" wrapText="1"/>
    </xf>
    <xf numFmtId="2" fontId="25" fillId="12" borderId="51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21" fillId="5" borderId="15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7" fillId="7" borderId="14" xfId="0" applyNumberFormat="1" applyFont="1" applyFill="1" applyBorder="1" applyAlignment="1">
      <alignment horizontal="center" vertical="center"/>
    </xf>
    <xf numFmtId="2" fontId="4" fillId="5" borderId="4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2" fontId="7" fillId="7" borderId="10" xfId="0" applyNumberFormat="1" applyFont="1" applyFill="1" applyBorder="1" applyAlignment="1">
      <alignment horizontal="center" vertical="center"/>
    </xf>
    <xf numFmtId="2" fontId="29" fillId="14" borderId="60" xfId="0" applyNumberFormat="1" applyFont="1" applyFill="1" applyBorder="1" applyAlignment="1">
      <alignment horizontal="center" vertical="center"/>
    </xf>
    <xf numFmtId="2" fontId="29" fillId="14" borderId="61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2" fontId="30" fillId="0" borderId="14" xfId="0" applyNumberFormat="1" applyFont="1" applyBorder="1" applyAlignment="1">
      <alignment horizontal="center" vertical="center"/>
    </xf>
    <xf numFmtId="2" fontId="30" fillId="0" borderId="1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2" fontId="7" fillId="0" borderId="18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2" fontId="21" fillId="0" borderId="20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2" fontId="21" fillId="8" borderId="14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2" fontId="21" fillId="8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2" fontId="21" fillId="4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1" fillId="8" borderId="12" xfId="0" applyFont="1" applyFill="1" applyBorder="1" applyAlignment="1">
      <alignment vertical="center" wrapText="1"/>
    </xf>
    <xf numFmtId="2" fontId="21" fillId="8" borderId="12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left" vertical="center" wrapText="1"/>
    </xf>
    <xf numFmtId="0" fontId="2" fillId="0" borderId="40" xfId="0" applyFont="1" applyBorder="1"/>
    <xf numFmtId="0" fontId="9" fillId="11" borderId="27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8" fillId="9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8" fillId="10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1" fillId="0" borderId="23" xfId="0" applyFont="1" applyBorder="1" applyAlignment="1">
      <alignment horizontal="center" vertical="center"/>
    </xf>
    <xf numFmtId="0" fontId="15" fillId="12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16" fillId="13" borderId="49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I5" sqref="I5"/>
    </sheetView>
  </sheetViews>
  <sheetFormatPr defaultColWidth="14.42578125" defaultRowHeight="15" customHeight="1" x14ac:dyDescent="0.25"/>
  <cols>
    <col min="1" max="1" width="13" customWidth="1"/>
    <col min="2" max="2" width="35.28515625" customWidth="1"/>
    <col min="3" max="11" width="8.7109375" customWidth="1"/>
    <col min="12" max="12" width="13.7109375" customWidth="1"/>
    <col min="13" max="18" width="8.7109375" customWidth="1"/>
    <col min="19" max="19" width="10.5703125" customWidth="1"/>
    <col min="20" max="20" width="10.7109375" customWidth="1"/>
    <col min="21" max="21" width="12.42578125" customWidth="1"/>
    <col min="22" max="22" width="13.85546875" customWidth="1"/>
    <col min="23" max="23" width="13.5703125" customWidth="1"/>
    <col min="24" max="26" width="8.7109375" customWidth="1"/>
    <col min="27" max="28" width="11.42578125" customWidth="1"/>
  </cols>
  <sheetData>
    <row r="1" spans="1:24" ht="60" x14ac:dyDescent="0.25">
      <c r="A1" s="1" t="s">
        <v>0</v>
      </c>
      <c r="B1" s="2" t="s">
        <v>1</v>
      </c>
      <c r="C1" s="3" t="s">
        <v>2</v>
      </c>
      <c r="D1" s="230" t="s">
        <v>3</v>
      </c>
      <c r="E1" s="226"/>
      <c r="F1" s="231" t="s">
        <v>4</v>
      </c>
      <c r="G1" s="226"/>
      <c r="H1" s="230" t="s">
        <v>5</v>
      </c>
      <c r="I1" s="226"/>
      <c r="J1" s="4" t="s">
        <v>6</v>
      </c>
      <c r="K1" s="4" t="s">
        <v>7</v>
      </c>
      <c r="L1" s="2" t="s">
        <v>8</v>
      </c>
      <c r="M1" s="225" t="s">
        <v>9</v>
      </c>
      <c r="N1" s="226"/>
      <c r="O1" s="225" t="s">
        <v>10</v>
      </c>
      <c r="P1" s="226"/>
      <c r="Q1" s="225" t="s">
        <v>11</v>
      </c>
      <c r="R1" s="226"/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5" t="s">
        <v>17</v>
      </c>
    </row>
    <row r="2" spans="1:24" x14ac:dyDescent="0.25">
      <c r="A2" s="6">
        <v>1</v>
      </c>
      <c r="B2" s="7" t="s">
        <v>18</v>
      </c>
      <c r="C2" s="8">
        <v>8</v>
      </c>
      <c r="D2" s="251">
        <v>40</v>
      </c>
      <c r="E2" s="251">
        <v>50</v>
      </c>
      <c r="F2" s="253">
        <v>30</v>
      </c>
      <c r="G2" s="253">
        <v>40</v>
      </c>
      <c r="H2" s="251">
        <v>10</v>
      </c>
      <c r="I2" s="251">
        <v>30</v>
      </c>
      <c r="J2" s="11">
        <f t="shared" ref="J2:J8" si="0">C2*F2/100</f>
        <v>2.4</v>
      </c>
      <c r="K2" s="11">
        <f t="shared" ref="K2:K8" si="1">C2*G2/100</f>
        <v>3.2</v>
      </c>
      <c r="L2" s="12">
        <f t="shared" ref="L2:L8" si="2">C2*25</f>
        <v>200</v>
      </c>
      <c r="M2" s="13">
        <f t="shared" ref="M2:M8" si="3">C2*25*D2/100</f>
        <v>80</v>
      </c>
      <c r="N2" s="13">
        <f t="shared" ref="N2:N8" si="4">C2*25*E2/100</f>
        <v>100</v>
      </c>
      <c r="O2" s="13">
        <f t="shared" ref="O2:O8" si="5">C2*25*F2/100</f>
        <v>60</v>
      </c>
      <c r="P2" s="13">
        <f t="shared" ref="P2:P8" si="6">C2*25*G2/100</f>
        <v>80</v>
      </c>
      <c r="Q2" s="13">
        <f t="shared" ref="Q2:Q8" si="7">C2*25*H2/100</f>
        <v>20</v>
      </c>
      <c r="R2" s="13">
        <f t="shared" ref="R2:R8" si="8">C2*25*I2/100</f>
        <v>60</v>
      </c>
      <c r="S2" s="13">
        <f t="shared" ref="S2:T2" si="9">M2+O2</f>
        <v>140</v>
      </c>
      <c r="T2" s="13">
        <f t="shared" si="9"/>
        <v>180</v>
      </c>
      <c r="U2" s="14"/>
      <c r="V2" s="14"/>
      <c r="W2" s="14"/>
      <c r="X2" s="14"/>
    </row>
    <row r="3" spans="1:24" x14ac:dyDescent="0.25">
      <c r="A3" s="15">
        <v>1</v>
      </c>
      <c r="B3" s="16" t="s">
        <v>19</v>
      </c>
      <c r="C3" s="17">
        <v>3</v>
      </c>
      <c r="D3" s="252">
        <v>40</v>
      </c>
      <c r="E3" s="252">
        <v>50</v>
      </c>
      <c r="F3" s="254">
        <v>20</v>
      </c>
      <c r="G3" s="254">
        <v>30</v>
      </c>
      <c r="H3" s="252">
        <v>20</v>
      </c>
      <c r="I3" s="252">
        <v>40</v>
      </c>
      <c r="J3" s="20">
        <f t="shared" si="0"/>
        <v>0.6</v>
      </c>
      <c r="K3" s="20">
        <f t="shared" si="1"/>
        <v>0.9</v>
      </c>
      <c r="L3" s="21">
        <f t="shared" si="2"/>
        <v>75</v>
      </c>
      <c r="M3" s="22">
        <f t="shared" si="3"/>
        <v>30</v>
      </c>
      <c r="N3" s="22">
        <f t="shared" si="4"/>
        <v>37.5</v>
      </c>
      <c r="O3" s="22">
        <f t="shared" si="5"/>
        <v>15</v>
      </c>
      <c r="P3" s="22">
        <f t="shared" si="6"/>
        <v>22.5</v>
      </c>
      <c r="Q3" s="22">
        <f t="shared" si="7"/>
        <v>15</v>
      </c>
      <c r="R3" s="22">
        <f t="shared" si="8"/>
        <v>30</v>
      </c>
      <c r="S3" s="22">
        <f t="shared" ref="S3:T3" si="10">M3+O3</f>
        <v>45</v>
      </c>
      <c r="T3" s="22">
        <f t="shared" si="10"/>
        <v>60</v>
      </c>
      <c r="U3" s="14"/>
      <c r="V3" s="14"/>
      <c r="W3" s="14"/>
      <c r="X3" s="14"/>
    </row>
    <row r="4" spans="1:24" x14ac:dyDescent="0.25">
      <c r="A4" s="15">
        <v>1</v>
      </c>
      <c r="B4" s="16" t="s">
        <v>20</v>
      </c>
      <c r="C4" s="17">
        <v>3</v>
      </c>
      <c r="D4" s="252">
        <v>60</v>
      </c>
      <c r="E4" s="252">
        <v>70</v>
      </c>
      <c r="F4" s="254">
        <v>10</v>
      </c>
      <c r="G4" s="254">
        <v>20</v>
      </c>
      <c r="H4" s="252">
        <v>10</v>
      </c>
      <c r="I4" s="252">
        <v>30</v>
      </c>
      <c r="J4" s="20">
        <f t="shared" si="0"/>
        <v>0.3</v>
      </c>
      <c r="K4" s="20">
        <f t="shared" si="1"/>
        <v>0.6</v>
      </c>
      <c r="L4" s="21">
        <f t="shared" si="2"/>
        <v>75</v>
      </c>
      <c r="M4" s="22">
        <f t="shared" si="3"/>
        <v>45</v>
      </c>
      <c r="N4" s="22">
        <f t="shared" si="4"/>
        <v>52.5</v>
      </c>
      <c r="O4" s="22">
        <f t="shared" si="5"/>
        <v>7.5</v>
      </c>
      <c r="P4" s="22">
        <f t="shared" si="6"/>
        <v>15</v>
      </c>
      <c r="Q4" s="22">
        <f t="shared" si="7"/>
        <v>7.5</v>
      </c>
      <c r="R4" s="22">
        <f t="shared" si="8"/>
        <v>22.5</v>
      </c>
      <c r="S4" s="22">
        <f t="shared" ref="S4:T4" si="11">M4+O4</f>
        <v>52.5</v>
      </c>
      <c r="T4" s="22">
        <f t="shared" si="11"/>
        <v>67.5</v>
      </c>
      <c r="U4" s="14"/>
      <c r="V4" s="14"/>
      <c r="W4" s="14"/>
      <c r="X4" s="14"/>
    </row>
    <row r="5" spans="1:24" ht="30" x14ac:dyDescent="0.25">
      <c r="A5" s="15">
        <v>1</v>
      </c>
      <c r="B5" s="16" t="s">
        <v>21</v>
      </c>
      <c r="C5" s="17">
        <v>3</v>
      </c>
      <c r="D5" s="252">
        <v>60</v>
      </c>
      <c r="E5" s="252">
        <v>70</v>
      </c>
      <c r="F5" s="254">
        <v>10</v>
      </c>
      <c r="G5" s="254">
        <v>20</v>
      </c>
      <c r="H5" s="252">
        <v>10</v>
      </c>
      <c r="I5" s="252">
        <v>30</v>
      </c>
      <c r="J5" s="20">
        <f t="shared" si="0"/>
        <v>0.3</v>
      </c>
      <c r="K5" s="20">
        <f t="shared" si="1"/>
        <v>0.6</v>
      </c>
      <c r="L5" s="21">
        <f t="shared" si="2"/>
        <v>75</v>
      </c>
      <c r="M5" s="22">
        <f t="shared" si="3"/>
        <v>45</v>
      </c>
      <c r="N5" s="22">
        <f t="shared" si="4"/>
        <v>52.5</v>
      </c>
      <c r="O5" s="22">
        <f t="shared" si="5"/>
        <v>7.5</v>
      </c>
      <c r="P5" s="22">
        <f t="shared" si="6"/>
        <v>15</v>
      </c>
      <c r="Q5" s="22">
        <f t="shared" si="7"/>
        <v>7.5</v>
      </c>
      <c r="R5" s="22">
        <f t="shared" si="8"/>
        <v>22.5</v>
      </c>
      <c r="S5" s="22">
        <f t="shared" ref="S5:T5" si="12">M5+O5</f>
        <v>52.5</v>
      </c>
      <c r="T5" s="22">
        <f t="shared" si="12"/>
        <v>67.5</v>
      </c>
      <c r="U5" s="14"/>
      <c r="V5" s="14"/>
      <c r="W5" s="14"/>
      <c r="X5" s="14"/>
    </row>
    <row r="6" spans="1:24" ht="30" x14ac:dyDescent="0.25">
      <c r="A6" s="15">
        <v>1</v>
      </c>
      <c r="B6" s="16" t="s">
        <v>22</v>
      </c>
      <c r="C6" s="17">
        <v>8</v>
      </c>
      <c r="D6" s="252">
        <v>40</v>
      </c>
      <c r="E6" s="252">
        <v>60</v>
      </c>
      <c r="F6" s="254">
        <v>30</v>
      </c>
      <c r="G6" s="254">
        <v>40</v>
      </c>
      <c r="H6" s="252">
        <v>10</v>
      </c>
      <c r="I6" s="252">
        <v>30</v>
      </c>
      <c r="J6" s="20">
        <f t="shared" si="0"/>
        <v>2.4</v>
      </c>
      <c r="K6" s="20">
        <f t="shared" si="1"/>
        <v>3.2</v>
      </c>
      <c r="L6" s="21">
        <f t="shared" si="2"/>
        <v>200</v>
      </c>
      <c r="M6" s="22">
        <f t="shared" si="3"/>
        <v>80</v>
      </c>
      <c r="N6" s="22">
        <f t="shared" si="4"/>
        <v>120</v>
      </c>
      <c r="O6" s="22">
        <f t="shared" si="5"/>
        <v>60</v>
      </c>
      <c r="P6" s="22">
        <f t="shared" si="6"/>
        <v>80</v>
      </c>
      <c r="Q6" s="22">
        <f t="shared" si="7"/>
        <v>20</v>
      </c>
      <c r="R6" s="22">
        <f t="shared" si="8"/>
        <v>60</v>
      </c>
      <c r="S6" s="22">
        <f t="shared" ref="S6:T6" si="13">M6+O6</f>
        <v>140</v>
      </c>
      <c r="T6" s="22">
        <f t="shared" si="13"/>
        <v>200</v>
      </c>
      <c r="U6" s="14"/>
      <c r="V6" s="14"/>
      <c r="W6" s="14"/>
      <c r="X6" s="14"/>
    </row>
    <row r="7" spans="1:24" ht="30" x14ac:dyDescent="0.25">
      <c r="A7" s="15">
        <v>1</v>
      </c>
      <c r="B7" s="16" t="s">
        <v>23</v>
      </c>
      <c r="C7" s="17">
        <v>2</v>
      </c>
      <c r="D7" s="252">
        <v>40</v>
      </c>
      <c r="E7" s="252">
        <v>50</v>
      </c>
      <c r="F7" s="254">
        <v>30</v>
      </c>
      <c r="G7" s="254">
        <v>40</v>
      </c>
      <c r="H7" s="252">
        <v>10</v>
      </c>
      <c r="I7" s="252">
        <v>30</v>
      </c>
      <c r="J7" s="20">
        <f t="shared" si="0"/>
        <v>0.6</v>
      </c>
      <c r="K7" s="20">
        <f t="shared" si="1"/>
        <v>0.8</v>
      </c>
      <c r="L7" s="21">
        <f t="shared" si="2"/>
        <v>50</v>
      </c>
      <c r="M7" s="22">
        <f t="shared" si="3"/>
        <v>20</v>
      </c>
      <c r="N7" s="22">
        <f t="shared" si="4"/>
        <v>25</v>
      </c>
      <c r="O7" s="22">
        <f t="shared" si="5"/>
        <v>15</v>
      </c>
      <c r="P7" s="22">
        <f t="shared" si="6"/>
        <v>20</v>
      </c>
      <c r="Q7" s="22">
        <f t="shared" si="7"/>
        <v>5</v>
      </c>
      <c r="R7" s="22">
        <f t="shared" si="8"/>
        <v>15</v>
      </c>
      <c r="S7" s="22">
        <f t="shared" ref="S7:T7" si="14">M7+O7</f>
        <v>35</v>
      </c>
      <c r="T7" s="22">
        <f t="shared" si="14"/>
        <v>45</v>
      </c>
      <c r="U7" s="23"/>
      <c r="V7" s="23"/>
      <c r="W7" s="23"/>
      <c r="X7" s="23"/>
    </row>
    <row r="8" spans="1:24" x14ac:dyDescent="0.25">
      <c r="A8" s="15">
        <v>1</v>
      </c>
      <c r="B8" s="16" t="s">
        <v>24</v>
      </c>
      <c r="C8" s="17">
        <v>4</v>
      </c>
      <c r="D8" s="252">
        <v>50</v>
      </c>
      <c r="E8" s="252">
        <v>70</v>
      </c>
      <c r="F8" s="254">
        <v>10</v>
      </c>
      <c r="G8" s="254">
        <v>20</v>
      </c>
      <c r="H8" s="252">
        <v>10</v>
      </c>
      <c r="I8" s="252">
        <v>40</v>
      </c>
      <c r="J8" s="20">
        <f t="shared" si="0"/>
        <v>0.4</v>
      </c>
      <c r="K8" s="20">
        <f t="shared" si="1"/>
        <v>0.8</v>
      </c>
      <c r="L8" s="21">
        <f t="shared" si="2"/>
        <v>100</v>
      </c>
      <c r="M8" s="22">
        <f t="shared" si="3"/>
        <v>50</v>
      </c>
      <c r="N8" s="22">
        <f t="shared" si="4"/>
        <v>70</v>
      </c>
      <c r="O8" s="22">
        <f t="shared" si="5"/>
        <v>10</v>
      </c>
      <c r="P8" s="22">
        <f t="shared" si="6"/>
        <v>20</v>
      </c>
      <c r="Q8" s="22">
        <f t="shared" si="7"/>
        <v>10</v>
      </c>
      <c r="R8" s="22">
        <f t="shared" si="8"/>
        <v>40</v>
      </c>
      <c r="S8" s="22">
        <f t="shared" ref="S8:T8" si="15">M8+O8</f>
        <v>60</v>
      </c>
      <c r="T8" s="22">
        <f t="shared" si="15"/>
        <v>90</v>
      </c>
      <c r="U8" s="23"/>
      <c r="V8" s="23"/>
      <c r="W8" s="23"/>
      <c r="X8" s="23"/>
    </row>
    <row r="9" spans="1:24" x14ac:dyDescent="0.25">
      <c r="A9" s="24" t="s">
        <v>25</v>
      </c>
      <c r="B9" s="25"/>
      <c r="C9" s="26">
        <f>SUM(C2:C8)</f>
        <v>31</v>
      </c>
      <c r="D9" s="26"/>
      <c r="E9" s="26"/>
      <c r="F9" s="26"/>
      <c r="G9" s="26"/>
      <c r="H9" s="26"/>
      <c r="I9" s="26"/>
      <c r="J9" s="27">
        <f t="shared" ref="J9:K9" si="16">SUM(J2:J8)</f>
        <v>7</v>
      </c>
      <c r="K9" s="27">
        <f t="shared" si="16"/>
        <v>10.100000000000001</v>
      </c>
      <c r="L9" s="28"/>
      <c r="M9" s="27">
        <f t="shared" ref="M9:T9" si="17">SUM(M2:M8)</f>
        <v>350</v>
      </c>
      <c r="N9" s="27">
        <f t="shared" si="17"/>
        <v>457.5</v>
      </c>
      <c r="O9" s="27">
        <f t="shared" si="17"/>
        <v>175</v>
      </c>
      <c r="P9" s="27">
        <f t="shared" si="17"/>
        <v>252.5</v>
      </c>
      <c r="Q9" s="27">
        <f t="shared" si="17"/>
        <v>85</v>
      </c>
      <c r="R9" s="27">
        <f t="shared" si="17"/>
        <v>250</v>
      </c>
      <c r="S9" s="29">
        <f t="shared" si="17"/>
        <v>525</v>
      </c>
      <c r="T9" s="29">
        <f t="shared" si="17"/>
        <v>710</v>
      </c>
      <c r="U9" s="30">
        <v>560</v>
      </c>
      <c r="V9" s="29">
        <f>U9+S9</f>
        <v>1085</v>
      </c>
      <c r="W9" s="29">
        <f>U9+T9</f>
        <v>1270</v>
      </c>
      <c r="X9" s="29">
        <v>1225</v>
      </c>
    </row>
    <row r="10" spans="1:24" x14ac:dyDescent="0.25">
      <c r="A10" s="31">
        <v>2</v>
      </c>
      <c r="B10" s="32" t="s">
        <v>26</v>
      </c>
      <c r="C10" s="33">
        <v>4</v>
      </c>
      <c r="D10" s="34">
        <v>20</v>
      </c>
      <c r="E10" s="34">
        <v>30</v>
      </c>
      <c r="F10" s="35">
        <v>40</v>
      </c>
      <c r="G10" s="35">
        <v>50</v>
      </c>
      <c r="H10" s="34">
        <v>20</v>
      </c>
      <c r="I10" s="34">
        <v>40</v>
      </c>
      <c r="J10" s="36">
        <f t="shared" ref="J10:J16" si="18">(C10*F10)/100</f>
        <v>1.6</v>
      </c>
      <c r="K10" s="36">
        <f t="shared" ref="K10:K16" si="19">C10*G10/100</f>
        <v>2</v>
      </c>
      <c r="L10" s="37">
        <f t="shared" ref="L10:L16" si="20">C10*25</f>
        <v>100</v>
      </c>
      <c r="M10" s="38">
        <f t="shared" ref="M10:M16" si="21">C10*25*D10/100</f>
        <v>20</v>
      </c>
      <c r="N10" s="38">
        <f t="shared" ref="N10:N16" si="22">C10*25*E10/100</f>
        <v>30</v>
      </c>
      <c r="O10" s="38">
        <f t="shared" ref="O10:O16" si="23">C10*25*F10/100</f>
        <v>40</v>
      </c>
      <c r="P10" s="38">
        <f t="shared" ref="P10:P16" si="24">C10*25*G10/100</f>
        <v>50</v>
      </c>
      <c r="Q10" s="38">
        <f t="shared" ref="Q10:Q16" si="25">C10*25*H10/100</f>
        <v>20</v>
      </c>
      <c r="R10" s="38">
        <f t="shared" ref="R10:R16" si="26">C10*25*I10/100</f>
        <v>40</v>
      </c>
      <c r="S10" s="38">
        <f t="shared" ref="S10:T10" si="27">M10+O10</f>
        <v>60</v>
      </c>
      <c r="T10" s="38">
        <f t="shared" si="27"/>
        <v>80</v>
      </c>
      <c r="U10" s="39"/>
      <c r="V10" s="39"/>
      <c r="W10" s="39"/>
      <c r="X10" s="39"/>
    </row>
    <row r="11" spans="1:24" x14ac:dyDescent="0.25">
      <c r="A11" s="40">
        <v>2</v>
      </c>
      <c r="B11" s="41" t="s">
        <v>27</v>
      </c>
      <c r="C11" s="17">
        <v>3</v>
      </c>
      <c r="D11" s="18">
        <v>50</v>
      </c>
      <c r="E11" s="18">
        <v>60</v>
      </c>
      <c r="F11" s="19">
        <v>10</v>
      </c>
      <c r="G11" s="19">
        <v>30</v>
      </c>
      <c r="H11" s="18">
        <v>20</v>
      </c>
      <c r="I11" s="18">
        <v>30</v>
      </c>
      <c r="J11" s="20">
        <f t="shared" si="18"/>
        <v>0.3</v>
      </c>
      <c r="K11" s="20">
        <f t="shared" si="19"/>
        <v>0.9</v>
      </c>
      <c r="L11" s="21">
        <f t="shared" si="20"/>
        <v>75</v>
      </c>
      <c r="M11" s="22">
        <f t="shared" si="21"/>
        <v>37.5</v>
      </c>
      <c r="N11" s="22">
        <f t="shared" si="22"/>
        <v>45</v>
      </c>
      <c r="O11" s="22">
        <f t="shared" si="23"/>
        <v>7.5</v>
      </c>
      <c r="P11" s="22">
        <f t="shared" si="24"/>
        <v>22.5</v>
      </c>
      <c r="Q11" s="22">
        <f t="shared" si="25"/>
        <v>15</v>
      </c>
      <c r="R11" s="22">
        <f t="shared" si="26"/>
        <v>22.5</v>
      </c>
      <c r="S11" s="22">
        <f t="shared" ref="S11:T11" si="28">M11+O11</f>
        <v>45</v>
      </c>
      <c r="T11" s="22">
        <f t="shared" si="28"/>
        <v>67.5</v>
      </c>
      <c r="U11" s="39"/>
      <c r="V11" s="39"/>
      <c r="W11" s="39"/>
      <c r="X11" s="39"/>
    </row>
    <row r="12" spans="1:24" x14ac:dyDescent="0.25">
      <c r="A12" s="40">
        <v>2</v>
      </c>
      <c r="B12" s="42" t="s">
        <v>28</v>
      </c>
      <c r="C12" s="17">
        <v>4</v>
      </c>
      <c r="D12" s="18">
        <v>30</v>
      </c>
      <c r="E12" s="18">
        <v>40</v>
      </c>
      <c r="F12" s="19">
        <v>50</v>
      </c>
      <c r="G12" s="19">
        <v>60</v>
      </c>
      <c r="H12" s="18">
        <v>10</v>
      </c>
      <c r="I12" s="18">
        <v>20</v>
      </c>
      <c r="J12" s="20">
        <f t="shared" si="18"/>
        <v>2</v>
      </c>
      <c r="K12" s="20">
        <f t="shared" si="19"/>
        <v>2.4</v>
      </c>
      <c r="L12" s="21">
        <f t="shared" si="20"/>
        <v>100</v>
      </c>
      <c r="M12" s="22">
        <f t="shared" si="21"/>
        <v>30</v>
      </c>
      <c r="N12" s="22">
        <f t="shared" si="22"/>
        <v>40</v>
      </c>
      <c r="O12" s="22">
        <f t="shared" si="23"/>
        <v>50</v>
      </c>
      <c r="P12" s="22">
        <f t="shared" si="24"/>
        <v>60</v>
      </c>
      <c r="Q12" s="22">
        <f t="shared" si="25"/>
        <v>10</v>
      </c>
      <c r="R12" s="22">
        <f t="shared" si="26"/>
        <v>20</v>
      </c>
      <c r="S12" s="22">
        <f t="shared" ref="S12:T12" si="29">M12+O12</f>
        <v>80</v>
      </c>
      <c r="T12" s="22">
        <f t="shared" si="29"/>
        <v>100</v>
      </c>
      <c r="U12" s="39"/>
      <c r="V12" s="39"/>
      <c r="W12" s="39"/>
      <c r="X12" s="39"/>
    </row>
    <row r="13" spans="1:24" x14ac:dyDescent="0.25">
      <c r="A13" s="40">
        <v>2</v>
      </c>
      <c r="B13" s="42" t="s">
        <v>29</v>
      </c>
      <c r="C13" s="17">
        <v>8</v>
      </c>
      <c r="D13" s="18">
        <v>30</v>
      </c>
      <c r="E13" s="18">
        <v>40</v>
      </c>
      <c r="F13" s="19">
        <v>40</v>
      </c>
      <c r="G13" s="19">
        <v>50</v>
      </c>
      <c r="H13" s="18">
        <v>20</v>
      </c>
      <c r="I13" s="18">
        <v>30</v>
      </c>
      <c r="J13" s="20">
        <f t="shared" si="18"/>
        <v>3.2</v>
      </c>
      <c r="K13" s="20">
        <f t="shared" si="19"/>
        <v>4</v>
      </c>
      <c r="L13" s="21">
        <f t="shared" si="20"/>
        <v>200</v>
      </c>
      <c r="M13" s="22">
        <f t="shared" si="21"/>
        <v>60</v>
      </c>
      <c r="N13" s="22">
        <f t="shared" si="22"/>
        <v>80</v>
      </c>
      <c r="O13" s="22">
        <f t="shared" si="23"/>
        <v>80</v>
      </c>
      <c r="P13" s="22">
        <f t="shared" si="24"/>
        <v>100</v>
      </c>
      <c r="Q13" s="22">
        <f t="shared" si="25"/>
        <v>40</v>
      </c>
      <c r="R13" s="22">
        <f t="shared" si="26"/>
        <v>60</v>
      </c>
      <c r="S13" s="22">
        <f t="shared" ref="S13:T13" si="30">M13+O13</f>
        <v>140</v>
      </c>
      <c r="T13" s="22">
        <f t="shared" si="30"/>
        <v>180</v>
      </c>
      <c r="U13" s="39"/>
      <c r="V13" s="39"/>
      <c r="W13" s="39"/>
      <c r="X13" s="39"/>
    </row>
    <row r="14" spans="1:24" x14ac:dyDescent="0.25">
      <c r="A14" s="40">
        <v>2</v>
      </c>
      <c r="B14" s="42" t="s">
        <v>30</v>
      </c>
      <c r="C14" s="17">
        <v>6</v>
      </c>
      <c r="D14" s="18">
        <v>50</v>
      </c>
      <c r="E14" s="18">
        <v>70</v>
      </c>
      <c r="F14" s="19">
        <v>20</v>
      </c>
      <c r="G14" s="19">
        <v>30</v>
      </c>
      <c r="H14" s="18">
        <v>10</v>
      </c>
      <c r="I14" s="18">
        <v>20</v>
      </c>
      <c r="J14" s="20">
        <f t="shared" si="18"/>
        <v>1.2</v>
      </c>
      <c r="K14" s="20">
        <f t="shared" si="19"/>
        <v>1.8</v>
      </c>
      <c r="L14" s="21">
        <f t="shared" si="20"/>
        <v>150</v>
      </c>
      <c r="M14" s="22">
        <f t="shared" si="21"/>
        <v>75</v>
      </c>
      <c r="N14" s="22">
        <f t="shared" si="22"/>
        <v>105</v>
      </c>
      <c r="O14" s="22">
        <f t="shared" si="23"/>
        <v>30</v>
      </c>
      <c r="P14" s="22">
        <f t="shared" si="24"/>
        <v>45</v>
      </c>
      <c r="Q14" s="22">
        <f t="shared" si="25"/>
        <v>15</v>
      </c>
      <c r="R14" s="22">
        <f t="shared" si="26"/>
        <v>30</v>
      </c>
      <c r="S14" s="22">
        <f t="shared" ref="S14:T14" si="31">M14+O14</f>
        <v>105</v>
      </c>
      <c r="T14" s="22">
        <f t="shared" si="31"/>
        <v>150</v>
      </c>
      <c r="U14" s="39"/>
      <c r="V14" s="39"/>
      <c r="W14" s="39"/>
      <c r="X14" s="39"/>
    </row>
    <row r="15" spans="1:24" x14ac:dyDescent="0.25">
      <c r="A15" s="40">
        <v>2</v>
      </c>
      <c r="B15" s="42" t="s">
        <v>31</v>
      </c>
      <c r="C15" s="17">
        <v>6</v>
      </c>
      <c r="D15" s="18">
        <v>40</v>
      </c>
      <c r="E15" s="18">
        <v>50</v>
      </c>
      <c r="F15" s="19">
        <v>20</v>
      </c>
      <c r="G15" s="19">
        <v>40</v>
      </c>
      <c r="H15" s="18">
        <v>10</v>
      </c>
      <c r="I15" s="18">
        <v>20</v>
      </c>
      <c r="J15" s="20">
        <f t="shared" si="18"/>
        <v>1.2</v>
      </c>
      <c r="K15" s="20">
        <f t="shared" si="19"/>
        <v>2.4</v>
      </c>
      <c r="L15" s="21">
        <f t="shared" si="20"/>
        <v>150</v>
      </c>
      <c r="M15" s="22">
        <f t="shared" si="21"/>
        <v>60</v>
      </c>
      <c r="N15" s="22">
        <f t="shared" si="22"/>
        <v>75</v>
      </c>
      <c r="O15" s="22">
        <f t="shared" si="23"/>
        <v>30</v>
      </c>
      <c r="P15" s="22">
        <f t="shared" si="24"/>
        <v>60</v>
      </c>
      <c r="Q15" s="22">
        <f t="shared" si="25"/>
        <v>15</v>
      </c>
      <c r="R15" s="22">
        <f t="shared" si="26"/>
        <v>30</v>
      </c>
      <c r="S15" s="22">
        <f t="shared" ref="S15:T15" si="32">M15+O15</f>
        <v>90</v>
      </c>
      <c r="T15" s="22">
        <f t="shared" si="32"/>
        <v>135</v>
      </c>
      <c r="U15" s="39"/>
      <c r="V15" s="39"/>
      <c r="W15" s="39"/>
      <c r="X15" s="39"/>
    </row>
    <row r="16" spans="1:24" x14ac:dyDescent="0.25">
      <c r="A16" s="40">
        <v>2</v>
      </c>
      <c r="B16" s="42" t="s">
        <v>32</v>
      </c>
      <c r="C16" s="17">
        <v>6</v>
      </c>
      <c r="D16" s="18">
        <v>50</v>
      </c>
      <c r="E16" s="18">
        <v>60</v>
      </c>
      <c r="F16" s="19">
        <v>20</v>
      </c>
      <c r="G16" s="19">
        <v>30</v>
      </c>
      <c r="H16" s="18">
        <v>10</v>
      </c>
      <c r="I16" s="18">
        <v>20</v>
      </c>
      <c r="J16" s="20">
        <f t="shared" si="18"/>
        <v>1.2</v>
      </c>
      <c r="K16" s="20">
        <f t="shared" si="19"/>
        <v>1.8</v>
      </c>
      <c r="L16" s="21">
        <f t="shared" si="20"/>
        <v>150</v>
      </c>
      <c r="M16" s="22">
        <f t="shared" si="21"/>
        <v>75</v>
      </c>
      <c r="N16" s="22">
        <f t="shared" si="22"/>
        <v>90</v>
      </c>
      <c r="O16" s="22">
        <f t="shared" si="23"/>
        <v>30</v>
      </c>
      <c r="P16" s="22">
        <f t="shared" si="24"/>
        <v>45</v>
      </c>
      <c r="Q16" s="22">
        <f t="shared" si="25"/>
        <v>15</v>
      </c>
      <c r="R16" s="22">
        <f t="shared" si="26"/>
        <v>30</v>
      </c>
      <c r="S16" s="22">
        <f t="shared" ref="S16:T16" si="33">M16+O16</f>
        <v>105</v>
      </c>
      <c r="T16" s="22">
        <f t="shared" si="33"/>
        <v>135</v>
      </c>
      <c r="U16" s="39"/>
      <c r="V16" s="39"/>
      <c r="W16" s="39"/>
      <c r="X16" s="39"/>
    </row>
    <row r="17" spans="1:24" x14ac:dyDescent="0.25">
      <c r="A17" s="43" t="s">
        <v>25</v>
      </c>
      <c r="B17" s="25"/>
      <c r="C17" s="26">
        <f>SUM(C10:C16)</f>
        <v>37</v>
      </c>
      <c r="D17" s="26"/>
      <c r="E17" s="26"/>
      <c r="F17" s="26"/>
      <c r="G17" s="26"/>
      <c r="H17" s="26"/>
      <c r="I17" s="26"/>
      <c r="J17" s="27">
        <f t="shared" ref="J17:K17" si="34">SUM(J10:J16)</f>
        <v>10.7</v>
      </c>
      <c r="K17" s="27">
        <f t="shared" si="34"/>
        <v>15.300000000000002</v>
      </c>
      <c r="L17" s="28"/>
      <c r="M17" s="27">
        <f t="shared" ref="M17:T17" si="35">SUM(M10:M16)</f>
        <v>357.5</v>
      </c>
      <c r="N17" s="27">
        <f t="shared" si="35"/>
        <v>465</v>
      </c>
      <c r="O17" s="27">
        <f t="shared" si="35"/>
        <v>267.5</v>
      </c>
      <c r="P17" s="27">
        <f t="shared" si="35"/>
        <v>382.5</v>
      </c>
      <c r="Q17" s="27">
        <f t="shared" si="35"/>
        <v>130</v>
      </c>
      <c r="R17" s="27">
        <f t="shared" si="35"/>
        <v>232.5</v>
      </c>
      <c r="S17" s="29">
        <f t="shared" si="35"/>
        <v>625</v>
      </c>
      <c r="T17" s="29">
        <f t="shared" si="35"/>
        <v>847.5</v>
      </c>
      <c r="U17" s="30">
        <v>490</v>
      </c>
      <c r="V17" s="29">
        <f>U17+S17</f>
        <v>1115</v>
      </c>
      <c r="W17" s="29">
        <f>U17+T17</f>
        <v>1337.5</v>
      </c>
      <c r="X17" s="29">
        <v>1225</v>
      </c>
    </row>
    <row r="18" spans="1:24" x14ac:dyDescent="0.25">
      <c r="A18" s="31">
        <v>3</v>
      </c>
      <c r="B18" s="44" t="s">
        <v>33</v>
      </c>
      <c r="C18" s="33">
        <v>4</v>
      </c>
      <c r="D18" s="34">
        <v>60</v>
      </c>
      <c r="E18" s="34">
        <v>80</v>
      </c>
      <c r="F18" s="35">
        <v>10</v>
      </c>
      <c r="G18" s="35">
        <v>20</v>
      </c>
      <c r="H18" s="34">
        <v>10</v>
      </c>
      <c r="I18" s="34">
        <v>20</v>
      </c>
      <c r="J18" s="36">
        <f t="shared" ref="J18:J24" si="36">(C18*F18)/100</f>
        <v>0.4</v>
      </c>
      <c r="K18" s="36">
        <f t="shared" ref="K18:K24" si="37">C18*G18/100</f>
        <v>0.8</v>
      </c>
      <c r="L18" s="37">
        <f t="shared" ref="L18:L24" si="38">C18*25</f>
        <v>100</v>
      </c>
      <c r="M18" s="38">
        <f t="shared" ref="M18:M24" si="39">C18*25*D18/100</f>
        <v>60</v>
      </c>
      <c r="N18" s="38">
        <f t="shared" ref="N18:N24" si="40">C18*25*E18/100</f>
        <v>80</v>
      </c>
      <c r="O18" s="38">
        <f t="shared" ref="O18:O24" si="41">C18*25*F18/100</f>
        <v>10</v>
      </c>
      <c r="P18" s="38">
        <f t="shared" ref="P18:P24" si="42">C18*25*G18/100</f>
        <v>20</v>
      </c>
      <c r="Q18" s="38">
        <f t="shared" ref="Q18:Q24" si="43">C18*25*H18/100</f>
        <v>10</v>
      </c>
      <c r="R18" s="38">
        <f t="shared" ref="R18:R24" si="44">C18*25*I18/100</f>
        <v>20</v>
      </c>
      <c r="S18" s="38">
        <f t="shared" ref="S18:T18" si="45">M18+O18</f>
        <v>70</v>
      </c>
      <c r="T18" s="38">
        <f t="shared" si="45"/>
        <v>100</v>
      </c>
      <c r="U18" s="39"/>
      <c r="V18" s="39"/>
      <c r="W18" s="39"/>
      <c r="X18" s="39"/>
    </row>
    <row r="19" spans="1:24" x14ac:dyDescent="0.25">
      <c r="A19" s="40">
        <v>3</v>
      </c>
      <c r="B19" s="45" t="s">
        <v>34</v>
      </c>
      <c r="C19" s="17">
        <v>4</v>
      </c>
      <c r="D19" s="18">
        <v>20</v>
      </c>
      <c r="E19" s="18">
        <v>40</v>
      </c>
      <c r="F19" s="19">
        <v>20</v>
      </c>
      <c r="G19" s="19">
        <v>50</v>
      </c>
      <c r="H19" s="18">
        <v>20</v>
      </c>
      <c r="I19" s="18">
        <v>30</v>
      </c>
      <c r="J19" s="20">
        <f t="shared" si="36"/>
        <v>0.8</v>
      </c>
      <c r="K19" s="20">
        <f t="shared" si="37"/>
        <v>2</v>
      </c>
      <c r="L19" s="21">
        <f t="shared" si="38"/>
        <v>100</v>
      </c>
      <c r="M19" s="22">
        <f t="shared" si="39"/>
        <v>20</v>
      </c>
      <c r="N19" s="22">
        <f t="shared" si="40"/>
        <v>40</v>
      </c>
      <c r="O19" s="22">
        <f t="shared" si="41"/>
        <v>20</v>
      </c>
      <c r="P19" s="22">
        <f t="shared" si="42"/>
        <v>50</v>
      </c>
      <c r="Q19" s="22">
        <f t="shared" si="43"/>
        <v>20</v>
      </c>
      <c r="R19" s="22">
        <f t="shared" si="44"/>
        <v>30</v>
      </c>
      <c r="S19" s="22">
        <f t="shared" ref="S19:T19" si="46">M19+O19</f>
        <v>40</v>
      </c>
      <c r="T19" s="22">
        <f t="shared" si="46"/>
        <v>90</v>
      </c>
      <c r="U19" s="39"/>
      <c r="V19" s="39"/>
      <c r="W19" s="39"/>
      <c r="X19" s="39"/>
    </row>
    <row r="20" spans="1:24" x14ac:dyDescent="0.25">
      <c r="A20" s="40">
        <v>3</v>
      </c>
      <c r="B20" s="45" t="s">
        <v>35</v>
      </c>
      <c r="C20" s="17">
        <v>8</v>
      </c>
      <c r="D20" s="18">
        <v>30</v>
      </c>
      <c r="E20" s="18">
        <v>40</v>
      </c>
      <c r="F20" s="19">
        <v>40</v>
      </c>
      <c r="G20" s="19">
        <v>50</v>
      </c>
      <c r="H20" s="18">
        <v>20</v>
      </c>
      <c r="I20" s="18">
        <v>30</v>
      </c>
      <c r="J20" s="20">
        <f t="shared" si="36"/>
        <v>3.2</v>
      </c>
      <c r="K20" s="20">
        <f t="shared" si="37"/>
        <v>4</v>
      </c>
      <c r="L20" s="21">
        <f t="shared" si="38"/>
        <v>200</v>
      </c>
      <c r="M20" s="22">
        <f t="shared" si="39"/>
        <v>60</v>
      </c>
      <c r="N20" s="22">
        <f t="shared" si="40"/>
        <v>80</v>
      </c>
      <c r="O20" s="22">
        <f t="shared" si="41"/>
        <v>80</v>
      </c>
      <c r="P20" s="22">
        <f t="shared" si="42"/>
        <v>100</v>
      </c>
      <c r="Q20" s="22">
        <f t="shared" si="43"/>
        <v>40</v>
      </c>
      <c r="R20" s="22">
        <f t="shared" si="44"/>
        <v>60</v>
      </c>
      <c r="S20" s="22">
        <f t="shared" ref="S20:T20" si="47">M20+O20</f>
        <v>140</v>
      </c>
      <c r="T20" s="22">
        <f t="shared" si="47"/>
        <v>180</v>
      </c>
      <c r="U20" s="39"/>
      <c r="V20" s="39"/>
      <c r="W20" s="39"/>
      <c r="X20" s="39"/>
    </row>
    <row r="21" spans="1:24" ht="15.75" customHeight="1" x14ac:dyDescent="0.25">
      <c r="A21" s="40">
        <v>3</v>
      </c>
      <c r="B21" s="45" t="s">
        <v>36</v>
      </c>
      <c r="C21" s="17">
        <v>2</v>
      </c>
      <c r="D21" s="18">
        <v>20</v>
      </c>
      <c r="E21" s="18">
        <v>30</v>
      </c>
      <c r="F21" s="19">
        <v>40</v>
      </c>
      <c r="G21" s="19">
        <v>60</v>
      </c>
      <c r="H21" s="18">
        <v>20</v>
      </c>
      <c r="I21" s="18">
        <v>30</v>
      </c>
      <c r="J21" s="20">
        <f t="shared" si="36"/>
        <v>0.8</v>
      </c>
      <c r="K21" s="20">
        <f t="shared" si="37"/>
        <v>1.2</v>
      </c>
      <c r="L21" s="21">
        <f t="shared" si="38"/>
        <v>50</v>
      </c>
      <c r="M21" s="22">
        <f t="shared" si="39"/>
        <v>10</v>
      </c>
      <c r="N21" s="22">
        <f t="shared" si="40"/>
        <v>15</v>
      </c>
      <c r="O21" s="22">
        <f t="shared" si="41"/>
        <v>20</v>
      </c>
      <c r="P21" s="22">
        <f t="shared" si="42"/>
        <v>30</v>
      </c>
      <c r="Q21" s="22">
        <f t="shared" si="43"/>
        <v>10</v>
      </c>
      <c r="R21" s="22">
        <f t="shared" si="44"/>
        <v>15</v>
      </c>
      <c r="S21" s="22">
        <f t="shared" ref="S21:T21" si="48">M21+O21</f>
        <v>30</v>
      </c>
      <c r="T21" s="22">
        <f t="shared" si="48"/>
        <v>45</v>
      </c>
      <c r="U21" s="39"/>
      <c r="V21" s="39"/>
      <c r="W21" s="39"/>
      <c r="X21" s="39"/>
    </row>
    <row r="22" spans="1:24" ht="15.75" customHeight="1" x14ac:dyDescent="0.25">
      <c r="A22" s="40">
        <v>3</v>
      </c>
      <c r="B22" s="45" t="s">
        <v>37</v>
      </c>
      <c r="C22" s="17">
        <v>6</v>
      </c>
      <c r="D22" s="18">
        <v>10</v>
      </c>
      <c r="E22" s="18">
        <v>20</v>
      </c>
      <c r="F22" s="19">
        <v>50</v>
      </c>
      <c r="G22" s="19">
        <v>70</v>
      </c>
      <c r="H22" s="18">
        <v>20</v>
      </c>
      <c r="I22" s="18">
        <v>30</v>
      </c>
      <c r="J22" s="20">
        <f t="shared" si="36"/>
        <v>3</v>
      </c>
      <c r="K22" s="20">
        <f t="shared" si="37"/>
        <v>4.2</v>
      </c>
      <c r="L22" s="21">
        <f t="shared" si="38"/>
        <v>150</v>
      </c>
      <c r="M22" s="22">
        <f t="shared" si="39"/>
        <v>15</v>
      </c>
      <c r="N22" s="22">
        <f t="shared" si="40"/>
        <v>30</v>
      </c>
      <c r="O22" s="22">
        <f t="shared" si="41"/>
        <v>75</v>
      </c>
      <c r="P22" s="22">
        <f t="shared" si="42"/>
        <v>105</v>
      </c>
      <c r="Q22" s="22">
        <f t="shared" si="43"/>
        <v>30</v>
      </c>
      <c r="R22" s="22">
        <f t="shared" si="44"/>
        <v>45</v>
      </c>
      <c r="S22" s="22">
        <f t="shared" ref="S22:T22" si="49">M22+O22</f>
        <v>90</v>
      </c>
      <c r="T22" s="22">
        <f t="shared" si="49"/>
        <v>135</v>
      </c>
      <c r="U22" s="39"/>
      <c r="V22" s="39"/>
      <c r="W22" s="39"/>
      <c r="X22" s="39"/>
    </row>
    <row r="23" spans="1:24" ht="15.75" customHeight="1" x14ac:dyDescent="0.25">
      <c r="A23" s="40">
        <v>3</v>
      </c>
      <c r="B23" s="45" t="s">
        <v>38</v>
      </c>
      <c r="C23" s="17">
        <v>6</v>
      </c>
      <c r="D23" s="18">
        <v>30</v>
      </c>
      <c r="E23" s="18">
        <v>50</v>
      </c>
      <c r="F23" s="19">
        <v>30</v>
      </c>
      <c r="G23" s="19">
        <v>40</v>
      </c>
      <c r="H23" s="18">
        <v>20</v>
      </c>
      <c r="I23" s="18">
        <v>30</v>
      </c>
      <c r="J23" s="20">
        <f t="shared" si="36"/>
        <v>1.8</v>
      </c>
      <c r="K23" s="20">
        <f t="shared" si="37"/>
        <v>2.4</v>
      </c>
      <c r="L23" s="21">
        <f t="shared" si="38"/>
        <v>150</v>
      </c>
      <c r="M23" s="22">
        <f t="shared" si="39"/>
        <v>45</v>
      </c>
      <c r="N23" s="22">
        <f t="shared" si="40"/>
        <v>75</v>
      </c>
      <c r="O23" s="22">
        <f t="shared" si="41"/>
        <v>45</v>
      </c>
      <c r="P23" s="22">
        <f t="shared" si="42"/>
        <v>60</v>
      </c>
      <c r="Q23" s="22">
        <f t="shared" si="43"/>
        <v>30</v>
      </c>
      <c r="R23" s="22">
        <f t="shared" si="44"/>
        <v>45</v>
      </c>
      <c r="S23" s="22">
        <f t="shared" ref="S23:T23" si="50">M23+O23</f>
        <v>90</v>
      </c>
      <c r="T23" s="22">
        <f t="shared" si="50"/>
        <v>135</v>
      </c>
      <c r="U23" s="39"/>
      <c r="V23" s="39"/>
      <c r="W23" s="39"/>
      <c r="X23" s="39"/>
    </row>
    <row r="24" spans="1:24" ht="15.75" customHeight="1" x14ac:dyDescent="0.25">
      <c r="A24" s="40">
        <v>3</v>
      </c>
      <c r="B24" s="45" t="s">
        <v>39</v>
      </c>
      <c r="C24" s="17">
        <v>8</v>
      </c>
      <c r="D24" s="18">
        <v>20</v>
      </c>
      <c r="E24" s="18">
        <v>30</v>
      </c>
      <c r="F24" s="19">
        <v>50</v>
      </c>
      <c r="G24" s="19">
        <v>70</v>
      </c>
      <c r="H24" s="18">
        <v>10</v>
      </c>
      <c r="I24" s="18">
        <v>20</v>
      </c>
      <c r="J24" s="20">
        <f t="shared" si="36"/>
        <v>4</v>
      </c>
      <c r="K24" s="20">
        <f t="shared" si="37"/>
        <v>5.6</v>
      </c>
      <c r="L24" s="21">
        <f t="shared" si="38"/>
        <v>200</v>
      </c>
      <c r="M24" s="22">
        <f t="shared" si="39"/>
        <v>40</v>
      </c>
      <c r="N24" s="22">
        <f t="shared" si="40"/>
        <v>60</v>
      </c>
      <c r="O24" s="22">
        <f t="shared" si="41"/>
        <v>100</v>
      </c>
      <c r="P24" s="22">
        <f t="shared" si="42"/>
        <v>140</v>
      </c>
      <c r="Q24" s="22">
        <f t="shared" si="43"/>
        <v>20</v>
      </c>
      <c r="R24" s="22">
        <f t="shared" si="44"/>
        <v>40</v>
      </c>
      <c r="S24" s="22">
        <f t="shared" ref="S24:T24" si="51">M24+O24</f>
        <v>140</v>
      </c>
      <c r="T24" s="22">
        <f t="shared" si="51"/>
        <v>200</v>
      </c>
      <c r="U24" s="39"/>
      <c r="V24" s="39"/>
      <c r="W24" s="39"/>
      <c r="X24" s="39"/>
    </row>
    <row r="25" spans="1:24" ht="15.75" customHeight="1" x14ac:dyDescent="0.25">
      <c r="A25" s="46" t="s">
        <v>25</v>
      </c>
      <c r="B25" s="25"/>
      <c r="C25" s="26">
        <f>SUM(C18:C24)</f>
        <v>38</v>
      </c>
      <c r="D25" s="26"/>
      <c r="E25" s="26"/>
      <c r="F25" s="26"/>
      <c r="G25" s="26"/>
      <c r="H25" s="26"/>
      <c r="I25" s="26"/>
      <c r="J25" s="27">
        <f t="shared" ref="J25:K25" si="52">SUM(J18:J24)</f>
        <v>14</v>
      </c>
      <c r="K25" s="27">
        <f t="shared" si="52"/>
        <v>20.2</v>
      </c>
      <c r="L25" s="28"/>
      <c r="M25" s="27">
        <f t="shared" ref="M25:T25" si="53">SUM(M18:M24)</f>
        <v>250</v>
      </c>
      <c r="N25" s="27">
        <f t="shared" si="53"/>
        <v>380</v>
      </c>
      <c r="O25" s="27">
        <f t="shared" si="53"/>
        <v>350</v>
      </c>
      <c r="P25" s="27">
        <f t="shared" si="53"/>
        <v>505</v>
      </c>
      <c r="Q25" s="27">
        <f t="shared" si="53"/>
        <v>160</v>
      </c>
      <c r="R25" s="27">
        <f t="shared" si="53"/>
        <v>255</v>
      </c>
      <c r="S25" s="29">
        <f t="shared" si="53"/>
        <v>600</v>
      </c>
      <c r="T25" s="29">
        <f t="shared" si="53"/>
        <v>885</v>
      </c>
      <c r="U25" s="30">
        <v>455</v>
      </c>
      <c r="V25" s="29">
        <f>U25+S25</f>
        <v>1055</v>
      </c>
      <c r="W25" s="29">
        <f>U25+T25</f>
        <v>1340</v>
      </c>
      <c r="X25" s="29">
        <v>1225</v>
      </c>
    </row>
    <row r="26" spans="1:24" ht="15.75" customHeight="1" x14ac:dyDescent="0.25">
      <c r="A26" s="31">
        <v>4</v>
      </c>
      <c r="B26" s="47" t="s">
        <v>40</v>
      </c>
      <c r="C26" s="33">
        <v>4</v>
      </c>
      <c r="D26" s="34">
        <v>20</v>
      </c>
      <c r="E26" s="34">
        <v>30</v>
      </c>
      <c r="F26" s="35">
        <v>50</v>
      </c>
      <c r="G26" s="35">
        <v>60</v>
      </c>
      <c r="H26" s="34">
        <v>10</v>
      </c>
      <c r="I26" s="34">
        <v>20</v>
      </c>
      <c r="J26" s="48">
        <f t="shared" ref="J26:J31" si="54">(C26*F26)/100</f>
        <v>2</v>
      </c>
      <c r="K26" s="48">
        <f t="shared" ref="K26:K31" si="55">(C26*G26)/100</f>
        <v>2.4</v>
      </c>
      <c r="L26" s="37">
        <f t="shared" ref="L26:L31" si="56">C26*25</f>
        <v>100</v>
      </c>
      <c r="M26" s="38">
        <f t="shared" ref="M26:M31" si="57">C26*25*D26/100</f>
        <v>20</v>
      </c>
      <c r="N26" s="38">
        <f t="shared" ref="N26:N31" si="58">C26*25*E26/100</f>
        <v>30</v>
      </c>
      <c r="O26" s="38">
        <f t="shared" ref="O26:O31" si="59">C26*25*F26/100</f>
        <v>50</v>
      </c>
      <c r="P26" s="38">
        <f t="shared" ref="P26:P31" si="60">C26*25*G26/100</f>
        <v>60</v>
      </c>
      <c r="Q26" s="38">
        <f t="shared" ref="Q26:Q31" si="61">C26*25*H26/100</f>
        <v>10</v>
      </c>
      <c r="R26" s="38">
        <f t="shared" ref="R26:R31" si="62">C26*25*I26/100</f>
        <v>20</v>
      </c>
      <c r="S26" s="38">
        <f t="shared" ref="S26:T26" si="63">M26+O26</f>
        <v>70</v>
      </c>
      <c r="T26" s="38">
        <f t="shared" si="63"/>
        <v>90</v>
      </c>
      <c r="U26" s="39"/>
      <c r="V26" s="39"/>
      <c r="W26" s="39"/>
      <c r="X26" s="39"/>
    </row>
    <row r="27" spans="1:24" ht="15.75" customHeight="1" x14ac:dyDescent="0.25">
      <c r="A27" s="40">
        <v>4</v>
      </c>
      <c r="B27" s="16" t="s">
        <v>41</v>
      </c>
      <c r="C27" s="17">
        <v>6</v>
      </c>
      <c r="D27" s="18">
        <v>30</v>
      </c>
      <c r="E27" s="18">
        <v>40</v>
      </c>
      <c r="F27" s="19">
        <v>40</v>
      </c>
      <c r="G27" s="19">
        <v>60</v>
      </c>
      <c r="H27" s="18">
        <v>10</v>
      </c>
      <c r="I27" s="18">
        <v>20</v>
      </c>
      <c r="J27" s="49">
        <f t="shared" si="54"/>
        <v>2.4</v>
      </c>
      <c r="K27" s="49">
        <f t="shared" si="55"/>
        <v>3.6</v>
      </c>
      <c r="L27" s="21">
        <f t="shared" si="56"/>
        <v>150</v>
      </c>
      <c r="M27" s="22">
        <f t="shared" si="57"/>
        <v>45</v>
      </c>
      <c r="N27" s="22">
        <f t="shared" si="58"/>
        <v>60</v>
      </c>
      <c r="O27" s="22">
        <f t="shared" si="59"/>
        <v>60</v>
      </c>
      <c r="P27" s="22">
        <f t="shared" si="60"/>
        <v>90</v>
      </c>
      <c r="Q27" s="22">
        <f t="shared" si="61"/>
        <v>15</v>
      </c>
      <c r="R27" s="22">
        <f t="shared" si="62"/>
        <v>30</v>
      </c>
      <c r="S27" s="22">
        <f t="shared" ref="S27:T27" si="64">M27+O27</f>
        <v>105</v>
      </c>
      <c r="T27" s="22">
        <f t="shared" si="64"/>
        <v>150</v>
      </c>
      <c r="U27" s="39"/>
      <c r="V27" s="39"/>
      <c r="W27" s="39"/>
      <c r="X27" s="39"/>
    </row>
    <row r="28" spans="1:24" ht="15.75" customHeight="1" x14ac:dyDescent="0.25">
      <c r="A28" s="40">
        <v>4</v>
      </c>
      <c r="B28" s="16" t="s">
        <v>42</v>
      </c>
      <c r="C28" s="17">
        <v>6</v>
      </c>
      <c r="D28" s="18">
        <v>20</v>
      </c>
      <c r="E28" s="18">
        <v>30</v>
      </c>
      <c r="F28" s="19">
        <v>50</v>
      </c>
      <c r="G28" s="19">
        <v>60</v>
      </c>
      <c r="H28" s="18">
        <v>20</v>
      </c>
      <c r="I28" s="18">
        <v>30</v>
      </c>
      <c r="J28" s="49">
        <f t="shared" si="54"/>
        <v>3</v>
      </c>
      <c r="K28" s="49">
        <f t="shared" si="55"/>
        <v>3.6</v>
      </c>
      <c r="L28" s="21">
        <f t="shared" si="56"/>
        <v>150</v>
      </c>
      <c r="M28" s="22">
        <f t="shared" si="57"/>
        <v>30</v>
      </c>
      <c r="N28" s="22">
        <f t="shared" si="58"/>
        <v>45</v>
      </c>
      <c r="O28" s="22">
        <f t="shared" si="59"/>
        <v>75</v>
      </c>
      <c r="P28" s="22">
        <f t="shared" si="60"/>
        <v>90</v>
      </c>
      <c r="Q28" s="22">
        <f t="shared" si="61"/>
        <v>30</v>
      </c>
      <c r="R28" s="22">
        <f t="shared" si="62"/>
        <v>45</v>
      </c>
      <c r="S28" s="22">
        <f t="shared" ref="S28:T28" si="65">M28+O28</f>
        <v>105</v>
      </c>
      <c r="T28" s="22">
        <f t="shared" si="65"/>
        <v>135</v>
      </c>
      <c r="U28" s="39"/>
      <c r="V28" s="39"/>
      <c r="W28" s="39"/>
      <c r="X28" s="39"/>
    </row>
    <row r="29" spans="1:24" ht="15.75" customHeight="1" x14ac:dyDescent="0.25">
      <c r="A29" s="40">
        <v>4</v>
      </c>
      <c r="B29" s="16" t="s">
        <v>43</v>
      </c>
      <c r="C29" s="17">
        <v>6</v>
      </c>
      <c r="D29" s="18">
        <v>10</v>
      </c>
      <c r="E29" s="18">
        <v>20</v>
      </c>
      <c r="F29" s="19">
        <v>50</v>
      </c>
      <c r="G29" s="19">
        <v>70</v>
      </c>
      <c r="H29" s="18">
        <v>20</v>
      </c>
      <c r="I29" s="18">
        <v>30</v>
      </c>
      <c r="J29" s="49">
        <f t="shared" si="54"/>
        <v>3</v>
      </c>
      <c r="K29" s="49">
        <f t="shared" si="55"/>
        <v>4.2</v>
      </c>
      <c r="L29" s="21">
        <f t="shared" si="56"/>
        <v>150</v>
      </c>
      <c r="M29" s="22">
        <f t="shared" si="57"/>
        <v>15</v>
      </c>
      <c r="N29" s="22">
        <f t="shared" si="58"/>
        <v>30</v>
      </c>
      <c r="O29" s="22">
        <f t="shared" si="59"/>
        <v>75</v>
      </c>
      <c r="P29" s="22">
        <f t="shared" si="60"/>
        <v>105</v>
      </c>
      <c r="Q29" s="22">
        <f t="shared" si="61"/>
        <v>30</v>
      </c>
      <c r="R29" s="22">
        <f t="shared" si="62"/>
        <v>45</v>
      </c>
      <c r="S29" s="22">
        <f t="shared" ref="S29:T29" si="66">M29+O29</f>
        <v>90</v>
      </c>
      <c r="T29" s="22">
        <f t="shared" si="66"/>
        <v>135</v>
      </c>
      <c r="U29" s="39"/>
      <c r="V29" s="39"/>
      <c r="W29" s="39"/>
      <c r="X29" s="39"/>
    </row>
    <row r="30" spans="1:24" ht="15.75" customHeight="1" x14ac:dyDescent="0.25">
      <c r="A30" s="40">
        <v>4</v>
      </c>
      <c r="B30" s="16" t="s">
        <v>44</v>
      </c>
      <c r="C30" s="17">
        <v>4</v>
      </c>
      <c r="D30" s="18">
        <v>30</v>
      </c>
      <c r="E30" s="18">
        <v>40</v>
      </c>
      <c r="F30" s="19">
        <v>30</v>
      </c>
      <c r="G30" s="19">
        <v>40</v>
      </c>
      <c r="H30" s="18">
        <v>20</v>
      </c>
      <c r="I30" s="18">
        <v>40</v>
      </c>
      <c r="J30" s="49">
        <f t="shared" si="54"/>
        <v>1.2</v>
      </c>
      <c r="K30" s="49">
        <f t="shared" si="55"/>
        <v>1.6</v>
      </c>
      <c r="L30" s="21">
        <f t="shared" si="56"/>
        <v>100</v>
      </c>
      <c r="M30" s="22">
        <f t="shared" si="57"/>
        <v>30</v>
      </c>
      <c r="N30" s="22">
        <f t="shared" si="58"/>
        <v>40</v>
      </c>
      <c r="O30" s="22">
        <f t="shared" si="59"/>
        <v>30</v>
      </c>
      <c r="P30" s="22">
        <f t="shared" si="60"/>
        <v>40</v>
      </c>
      <c r="Q30" s="22">
        <f t="shared" si="61"/>
        <v>20</v>
      </c>
      <c r="R30" s="22">
        <f t="shared" si="62"/>
        <v>40</v>
      </c>
      <c r="S30" s="22">
        <f t="shared" ref="S30:T30" si="67">M30+O30</f>
        <v>60</v>
      </c>
      <c r="T30" s="22">
        <f t="shared" si="67"/>
        <v>80</v>
      </c>
      <c r="U30" s="39"/>
      <c r="V30" s="39"/>
      <c r="W30" s="39"/>
      <c r="X30" s="39"/>
    </row>
    <row r="31" spans="1:24" ht="15.75" customHeight="1" x14ac:dyDescent="0.25">
      <c r="A31" s="40">
        <v>4</v>
      </c>
      <c r="B31" s="16" t="s">
        <v>39</v>
      </c>
      <c r="C31" s="17">
        <v>8</v>
      </c>
      <c r="D31" s="18">
        <v>20</v>
      </c>
      <c r="E31" s="18">
        <v>30</v>
      </c>
      <c r="F31" s="19">
        <v>50</v>
      </c>
      <c r="G31" s="19">
        <v>70</v>
      </c>
      <c r="H31" s="18">
        <v>10</v>
      </c>
      <c r="I31" s="18">
        <v>20</v>
      </c>
      <c r="J31" s="49">
        <f t="shared" si="54"/>
        <v>4</v>
      </c>
      <c r="K31" s="49">
        <f t="shared" si="55"/>
        <v>5.6</v>
      </c>
      <c r="L31" s="21">
        <f t="shared" si="56"/>
        <v>200</v>
      </c>
      <c r="M31" s="22">
        <f t="shared" si="57"/>
        <v>40</v>
      </c>
      <c r="N31" s="22">
        <f t="shared" si="58"/>
        <v>60</v>
      </c>
      <c r="O31" s="22">
        <f t="shared" si="59"/>
        <v>100</v>
      </c>
      <c r="P31" s="22">
        <f t="shared" si="60"/>
        <v>140</v>
      </c>
      <c r="Q31" s="22">
        <f t="shared" si="61"/>
        <v>20</v>
      </c>
      <c r="R31" s="22">
        <f t="shared" si="62"/>
        <v>40</v>
      </c>
      <c r="S31" s="22">
        <f t="shared" ref="S31:T31" si="68">M31+O31</f>
        <v>140</v>
      </c>
      <c r="T31" s="22">
        <f t="shared" si="68"/>
        <v>200</v>
      </c>
      <c r="U31" s="39"/>
      <c r="V31" s="39"/>
      <c r="W31" s="39"/>
      <c r="X31" s="39"/>
    </row>
    <row r="32" spans="1:24" ht="15.75" customHeight="1" x14ac:dyDescent="0.25">
      <c r="A32" s="43" t="s">
        <v>25</v>
      </c>
      <c r="B32" s="25"/>
      <c r="C32" s="26">
        <f>SUM(C26:C31)</f>
        <v>34</v>
      </c>
      <c r="D32" s="26"/>
      <c r="E32" s="26"/>
      <c r="F32" s="26"/>
      <c r="G32" s="26"/>
      <c r="H32" s="26"/>
      <c r="I32" s="26"/>
      <c r="J32" s="27">
        <f t="shared" ref="J32:K32" si="69">SUM(J26:J31)</f>
        <v>15.6</v>
      </c>
      <c r="K32" s="27">
        <f t="shared" si="69"/>
        <v>21</v>
      </c>
      <c r="L32" s="28"/>
      <c r="M32" s="27">
        <f t="shared" ref="M32:T32" si="70">SUM(M26:M31)</f>
        <v>180</v>
      </c>
      <c r="N32" s="27">
        <f t="shared" si="70"/>
        <v>265</v>
      </c>
      <c r="O32" s="27">
        <f t="shared" si="70"/>
        <v>390</v>
      </c>
      <c r="P32" s="27">
        <f t="shared" si="70"/>
        <v>525</v>
      </c>
      <c r="Q32" s="27">
        <f t="shared" si="70"/>
        <v>125</v>
      </c>
      <c r="R32" s="27">
        <f t="shared" si="70"/>
        <v>220</v>
      </c>
      <c r="S32" s="29">
        <f t="shared" si="70"/>
        <v>570</v>
      </c>
      <c r="T32" s="29">
        <f t="shared" si="70"/>
        <v>790</v>
      </c>
      <c r="U32" s="30">
        <v>480</v>
      </c>
      <c r="V32" s="29">
        <f>U32+S32</f>
        <v>1050</v>
      </c>
      <c r="W32" s="29">
        <f>U32+T32</f>
        <v>1270</v>
      </c>
      <c r="X32" s="29">
        <v>1120</v>
      </c>
    </row>
    <row r="33" spans="1:28" ht="15.75" customHeight="1" x14ac:dyDescent="0.25">
      <c r="A33" s="50" t="s">
        <v>45</v>
      </c>
      <c r="B33" s="47"/>
      <c r="C33" s="33"/>
      <c r="D33" s="33"/>
      <c r="E33" s="33"/>
      <c r="F33" s="33"/>
      <c r="G33" s="33"/>
      <c r="H33" s="33"/>
      <c r="I33" s="33"/>
      <c r="J33" s="38"/>
      <c r="K33" s="38"/>
      <c r="L33" s="37"/>
      <c r="M33" s="38"/>
      <c r="N33" s="38"/>
      <c r="O33" s="38"/>
      <c r="P33" s="38"/>
      <c r="Q33" s="38"/>
      <c r="R33" s="38"/>
      <c r="S33" s="51"/>
      <c r="T33" s="52"/>
      <c r="U33" s="39"/>
      <c r="V33" s="39"/>
      <c r="W33" s="39"/>
    </row>
    <row r="34" spans="1:28" ht="15.75" customHeight="1" x14ac:dyDescent="0.25">
      <c r="A34" s="53">
        <v>3</v>
      </c>
      <c r="B34" s="54" t="s">
        <v>46</v>
      </c>
      <c r="C34" s="17">
        <v>8</v>
      </c>
      <c r="D34" s="18">
        <v>20</v>
      </c>
      <c r="E34" s="18">
        <v>30</v>
      </c>
      <c r="F34" s="19">
        <v>50</v>
      </c>
      <c r="G34" s="19">
        <v>70</v>
      </c>
      <c r="H34" s="18">
        <v>10</v>
      </c>
      <c r="I34" s="18">
        <v>20</v>
      </c>
      <c r="J34" s="20">
        <f t="shared" ref="J34:J41" si="71">(C34*F34)/100</f>
        <v>4</v>
      </c>
      <c r="K34" s="20">
        <f t="shared" ref="K34:K41" si="72">C34*G34/100</f>
        <v>5.6</v>
      </c>
      <c r="L34" s="21">
        <f t="shared" ref="L34:L41" si="73">C34*25</f>
        <v>200</v>
      </c>
      <c r="M34" s="22">
        <f t="shared" ref="M34:M41" si="74">C34*25*D34/100</f>
        <v>40</v>
      </c>
      <c r="N34" s="22">
        <f t="shared" ref="N34:N41" si="75">C34*25*E34/100</f>
        <v>60</v>
      </c>
      <c r="O34" s="22">
        <f t="shared" ref="O34:O41" si="76">C34*25*F34/100</f>
        <v>100</v>
      </c>
      <c r="P34" s="22">
        <f t="shared" ref="P34:P41" si="77">C34*25*G34/100</f>
        <v>140</v>
      </c>
      <c r="Q34" s="22">
        <f t="shared" ref="Q34:Q41" si="78">C34*25*H34/100</f>
        <v>20</v>
      </c>
      <c r="R34" s="22">
        <f t="shared" ref="R34:R41" si="79">C34*25*I34/100</f>
        <v>40</v>
      </c>
      <c r="S34" s="22">
        <f t="shared" ref="S34:T34" si="80">M34+O34</f>
        <v>140</v>
      </c>
      <c r="T34" s="55">
        <f t="shared" si="80"/>
        <v>200</v>
      </c>
      <c r="U34" s="39"/>
      <c r="V34" s="39"/>
      <c r="W34" s="39"/>
      <c r="AB34" s="56"/>
    </row>
    <row r="35" spans="1:28" ht="15.75" customHeight="1" x14ac:dyDescent="0.25">
      <c r="A35" s="53">
        <v>3</v>
      </c>
      <c r="B35" s="16" t="s">
        <v>47</v>
      </c>
      <c r="C35" s="17">
        <v>8</v>
      </c>
      <c r="D35" s="18">
        <v>20</v>
      </c>
      <c r="E35" s="18">
        <v>30</v>
      </c>
      <c r="F35" s="19">
        <v>50</v>
      </c>
      <c r="G35" s="19">
        <v>70</v>
      </c>
      <c r="H35" s="18">
        <v>10</v>
      </c>
      <c r="I35" s="18">
        <v>20</v>
      </c>
      <c r="J35" s="20">
        <f t="shared" si="71"/>
        <v>4</v>
      </c>
      <c r="K35" s="20">
        <f t="shared" si="72"/>
        <v>5.6</v>
      </c>
      <c r="L35" s="21">
        <f t="shared" si="73"/>
        <v>200</v>
      </c>
      <c r="M35" s="22">
        <f t="shared" si="74"/>
        <v>40</v>
      </c>
      <c r="N35" s="22">
        <f t="shared" si="75"/>
        <v>60</v>
      </c>
      <c r="O35" s="22">
        <f t="shared" si="76"/>
        <v>100</v>
      </c>
      <c r="P35" s="22">
        <f t="shared" si="77"/>
        <v>140</v>
      </c>
      <c r="Q35" s="22">
        <f t="shared" si="78"/>
        <v>20</v>
      </c>
      <c r="R35" s="22">
        <f t="shared" si="79"/>
        <v>40</v>
      </c>
      <c r="S35" s="22">
        <f t="shared" ref="S35:T35" si="81">M35+O35</f>
        <v>140</v>
      </c>
      <c r="T35" s="55">
        <f t="shared" si="81"/>
        <v>200</v>
      </c>
      <c r="U35" s="39"/>
      <c r="V35" s="39"/>
      <c r="W35" s="39"/>
      <c r="AB35" s="56"/>
    </row>
    <row r="36" spans="1:28" ht="15.75" customHeight="1" x14ac:dyDescent="0.25">
      <c r="A36" s="53">
        <v>3</v>
      </c>
      <c r="B36" s="16" t="s">
        <v>48</v>
      </c>
      <c r="C36" s="17">
        <v>8</v>
      </c>
      <c r="D36" s="18">
        <v>20</v>
      </c>
      <c r="E36" s="18">
        <v>30</v>
      </c>
      <c r="F36" s="19">
        <v>50</v>
      </c>
      <c r="G36" s="19">
        <v>70</v>
      </c>
      <c r="H36" s="18">
        <v>10</v>
      </c>
      <c r="I36" s="18">
        <v>20</v>
      </c>
      <c r="J36" s="20">
        <f t="shared" si="71"/>
        <v>4</v>
      </c>
      <c r="K36" s="20">
        <f t="shared" si="72"/>
        <v>5.6</v>
      </c>
      <c r="L36" s="21">
        <f t="shared" si="73"/>
        <v>200</v>
      </c>
      <c r="M36" s="22">
        <f t="shared" si="74"/>
        <v>40</v>
      </c>
      <c r="N36" s="22">
        <f t="shared" si="75"/>
        <v>60</v>
      </c>
      <c r="O36" s="22">
        <f t="shared" si="76"/>
        <v>100</v>
      </c>
      <c r="P36" s="22">
        <f t="shared" si="77"/>
        <v>140</v>
      </c>
      <c r="Q36" s="22">
        <f t="shared" si="78"/>
        <v>20</v>
      </c>
      <c r="R36" s="22">
        <f t="shared" si="79"/>
        <v>40</v>
      </c>
      <c r="S36" s="22">
        <f t="shared" ref="S36:T36" si="82">M36+O36</f>
        <v>140</v>
      </c>
      <c r="T36" s="55">
        <f t="shared" si="82"/>
        <v>200</v>
      </c>
      <c r="U36" s="39"/>
      <c r="V36" s="39"/>
      <c r="W36" s="39"/>
      <c r="AB36" s="56"/>
    </row>
    <row r="37" spans="1:28" ht="15.75" customHeight="1" x14ac:dyDescent="0.25">
      <c r="A37" s="53">
        <v>3</v>
      </c>
      <c r="B37" s="16" t="s">
        <v>49</v>
      </c>
      <c r="C37" s="17">
        <v>8</v>
      </c>
      <c r="D37" s="18">
        <v>20</v>
      </c>
      <c r="E37" s="18">
        <v>30</v>
      </c>
      <c r="F37" s="19">
        <v>50</v>
      </c>
      <c r="G37" s="19">
        <v>70</v>
      </c>
      <c r="H37" s="18">
        <v>10</v>
      </c>
      <c r="I37" s="18">
        <v>20</v>
      </c>
      <c r="J37" s="20">
        <f t="shared" si="71"/>
        <v>4</v>
      </c>
      <c r="K37" s="20">
        <f t="shared" si="72"/>
        <v>5.6</v>
      </c>
      <c r="L37" s="21">
        <f t="shared" si="73"/>
        <v>200</v>
      </c>
      <c r="M37" s="22">
        <f t="shared" si="74"/>
        <v>40</v>
      </c>
      <c r="N37" s="22">
        <f t="shared" si="75"/>
        <v>60</v>
      </c>
      <c r="O37" s="22">
        <f t="shared" si="76"/>
        <v>100</v>
      </c>
      <c r="P37" s="22">
        <f t="shared" si="77"/>
        <v>140</v>
      </c>
      <c r="Q37" s="22">
        <f t="shared" si="78"/>
        <v>20</v>
      </c>
      <c r="R37" s="22">
        <f t="shared" si="79"/>
        <v>40</v>
      </c>
      <c r="S37" s="22">
        <f t="shared" ref="S37:T37" si="83">M37+O37</f>
        <v>140</v>
      </c>
      <c r="T37" s="55">
        <f t="shared" si="83"/>
        <v>200</v>
      </c>
      <c r="U37" s="39"/>
      <c r="V37" s="39"/>
      <c r="W37" s="39"/>
      <c r="X37" s="56"/>
      <c r="Y37" s="56"/>
      <c r="Z37" s="56"/>
      <c r="AA37" s="56"/>
      <c r="AB37" s="56"/>
    </row>
    <row r="38" spans="1:28" ht="15.75" customHeight="1" x14ac:dyDescent="0.25">
      <c r="A38" s="53">
        <v>4</v>
      </c>
      <c r="B38" s="16" t="s">
        <v>50</v>
      </c>
      <c r="C38" s="17">
        <v>8</v>
      </c>
      <c r="D38" s="18">
        <v>20</v>
      </c>
      <c r="E38" s="18">
        <v>30</v>
      </c>
      <c r="F38" s="19">
        <v>50</v>
      </c>
      <c r="G38" s="19">
        <v>70</v>
      </c>
      <c r="H38" s="18">
        <v>10</v>
      </c>
      <c r="I38" s="18">
        <v>20</v>
      </c>
      <c r="J38" s="20">
        <f t="shared" si="71"/>
        <v>4</v>
      </c>
      <c r="K38" s="20">
        <f t="shared" si="72"/>
        <v>5.6</v>
      </c>
      <c r="L38" s="21">
        <f t="shared" si="73"/>
        <v>200</v>
      </c>
      <c r="M38" s="22">
        <f t="shared" si="74"/>
        <v>40</v>
      </c>
      <c r="N38" s="22">
        <f t="shared" si="75"/>
        <v>60</v>
      </c>
      <c r="O38" s="22">
        <f t="shared" si="76"/>
        <v>100</v>
      </c>
      <c r="P38" s="22">
        <f t="shared" si="77"/>
        <v>140</v>
      </c>
      <c r="Q38" s="22">
        <f t="shared" si="78"/>
        <v>20</v>
      </c>
      <c r="R38" s="22">
        <f t="shared" si="79"/>
        <v>40</v>
      </c>
      <c r="S38" s="22">
        <f t="shared" ref="S38:T38" si="84">M38+O38</f>
        <v>140</v>
      </c>
      <c r="T38" s="55">
        <f t="shared" si="84"/>
        <v>200</v>
      </c>
      <c r="U38" s="39"/>
      <c r="V38" s="39"/>
      <c r="W38" s="39"/>
      <c r="X38" s="56"/>
      <c r="Y38" s="56"/>
      <c r="Z38" s="56"/>
      <c r="AA38" s="56"/>
      <c r="AB38" s="56"/>
    </row>
    <row r="39" spans="1:28" ht="15.75" customHeight="1" x14ac:dyDescent="0.25">
      <c r="A39" s="53">
        <v>4</v>
      </c>
      <c r="B39" s="16" t="s">
        <v>51</v>
      </c>
      <c r="C39" s="17">
        <v>8</v>
      </c>
      <c r="D39" s="18">
        <v>20</v>
      </c>
      <c r="E39" s="18">
        <v>30</v>
      </c>
      <c r="F39" s="19">
        <v>50</v>
      </c>
      <c r="G39" s="19">
        <v>70</v>
      </c>
      <c r="H39" s="18">
        <v>10</v>
      </c>
      <c r="I39" s="18">
        <v>20</v>
      </c>
      <c r="J39" s="20">
        <f t="shared" si="71"/>
        <v>4</v>
      </c>
      <c r="K39" s="20">
        <f t="shared" si="72"/>
        <v>5.6</v>
      </c>
      <c r="L39" s="21">
        <f t="shared" si="73"/>
        <v>200</v>
      </c>
      <c r="M39" s="22">
        <f t="shared" si="74"/>
        <v>40</v>
      </c>
      <c r="N39" s="22">
        <f t="shared" si="75"/>
        <v>60</v>
      </c>
      <c r="O39" s="22">
        <f t="shared" si="76"/>
        <v>100</v>
      </c>
      <c r="P39" s="22">
        <f t="shared" si="77"/>
        <v>140</v>
      </c>
      <c r="Q39" s="22">
        <f t="shared" si="78"/>
        <v>20</v>
      </c>
      <c r="R39" s="22">
        <f t="shared" si="79"/>
        <v>40</v>
      </c>
      <c r="S39" s="22">
        <f t="shared" ref="S39:T39" si="85">M39+O39</f>
        <v>140</v>
      </c>
      <c r="T39" s="55">
        <f t="shared" si="85"/>
        <v>200</v>
      </c>
      <c r="U39" s="39"/>
      <c r="V39" s="39"/>
      <c r="W39" s="39"/>
      <c r="X39" s="56"/>
      <c r="Y39" s="56"/>
      <c r="Z39" s="56"/>
      <c r="AA39" s="56"/>
      <c r="AB39" s="56"/>
    </row>
    <row r="40" spans="1:28" ht="15.75" customHeight="1" x14ac:dyDescent="0.25">
      <c r="A40" s="53">
        <v>4</v>
      </c>
      <c r="B40" s="16" t="s">
        <v>52</v>
      </c>
      <c r="C40" s="17">
        <v>8</v>
      </c>
      <c r="D40" s="18">
        <v>20</v>
      </c>
      <c r="E40" s="18">
        <v>30</v>
      </c>
      <c r="F40" s="19">
        <v>50</v>
      </c>
      <c r="G40" s="19">
        <v>70</v>
      </c>
      <c r="H40" s="18">
        <v>10</v>
      </c>
      <c r="I40" s="18">
        <v>20</v>
      </c>
      <c r="J40" s="20">
        <f t="shared" si="71"/>
        <v>4</v>
      </c>
      <c r="K40" s="20">
        <f t="shared" si="72"/>
        <v>5.6</v>
      </c>
      <c r="L40" s="21">
        <f t="shared" si="73"/>
        <v>200</v>
      </c>
      <c r="M40" s="22">
        <f t="shared" si="74"/>
        <v>40</v>
      </c>
      <c r="N40" s="22">
        <f t="shared" si="75"/>
        <v>60</v>
      </c>
      <c r="O40" s="22">
        <f t="shared" si="76"/>
        <v>100</v>
      </c>
      <c r="P40" s="22">
        <f t="shared" si="77"/>
        <v>140</v>
      </c>
      <c r="Q40" s="22">
        <f t="shared" si="78"/>
        <v>20</v>
      </c>
      <c r="R40" s="22">
        <f t="shared" si="79"/>
        <v>40</v>
      </c>
      <c r="S40" s="22">
        <f t="shared" ref="S40:T40" si="86">M40+O40</f>
        <v>140</v>
      </c>
      <c r="T40" s="55">
        <f t="shared" si="86"/>
        <v>200</v>
      </c>
      <c r="U40" s="39"/>
      <c r="V40" s="39"/>
      <c r="W40" s="39"/>
      <c r="X40" s="56"/>
      <c r="Y40" s="56"/>
      <c r="Z40" s="56"/>
      <c r="AA40" s="56"/>
      <c r="AB40" s="56"/>
    </row>
    <row r="41" spans="1:28" ht="15.75" customHeight="1" x14ac:dyDescent="0.25">
      <c r="A41" s="53">
        <v>4</v>
      </c>
      <c r="B41" s="45" t="s">
        <v>53</v>
      </c>
      <c r="C41" s="17">
        <v>8</v>
      </c>
      <c r="D41" s="18">
        <v>20</v>
      </c>
      <c r="E41" s="18">
        <v>30</v>
      </c>
      <c r="F41" s="19">
        <v>50</v>
      </c>
      <c r="G41" s="19">
        <v>70</v>
      </c>
      <c r="H41" s="18">
        <v>10</v>
      </c>
      <c r="I41" s="18">
        <v>20</v>
      </c>
      <c r="J41" s="20">
        <f t="shared" si="71"/>
        <v>4</v>
      </c>
      <c r="K41" s="20">
        <f t="shared" si="72"/>
        <v>5.6</v>
      </c>
      <c r="L41" s="21">
        <f t="shared" si="73"/>
        <v>200</v>
      </c>
      <c r="M41" s="22">
        <f t="shared" si="74"/>
        <v>40</v>
      </c>
      <c r="N41" s="22">
        <f t="shared" si="75"/>
        <v>60</v>
      </c>
      <c r="O41" s="22">
        <f t="shared" si="76"/>
        <v>100</v>
      </c>
      <c r="P41" s="22">
        <f t="shared" si="77"/>
        <v>140</v>
      </c>
      <c r="Q41" s="22">
        <f t="shared" si="78"/>
        <v>20</v>
      </c>
      <c r="R41" s="22">
        <f t="shared" si="79"/>
        <v>40</v>
      </c>
      <c r="S41" s="22">
        <f t="shared" ref="S41:T41" si="87">M41+O41</f>
        <v>140</v>
      </c>
      <c r="T41" s="55">
        <f t="shared" si="87"/>
        <v>200</v>
      </c>
      <c r="U41" s="39"/>
      <c r="V41" s="39"/>
      <c r="W41" s="39"/>
      <c r="X41" s="56"/>
      <c r="Y41" s="56"/>
      <c r="Z41" s="56"/>
      <c r="AA41" s="56"/>
      <c r="AB41" s="56"/>
    </row>
    <row r="42" spans="1:28" ht="15.75" customHeight="1" x14ac:dyDescent="0.25">
      <c r="A42" s="57" t="s">
        <v>54</v>
      </c>
      <c r="B42" s="58"/>
      <c r="C42" s="59">
        <v>16</v>
      </c>
      <c r="D42" s="60"/>
      <c r="E42" s="60"/>
      <c r="F42" s="61"/>
      <c r="G42" s="61"/>
      <c r="H42" s="60"/>
      <c r="I42" s="60"/>
      <c r="J42" s="62"/>
      <c r="K42" s="62"/>
      <c r="L42" s="63"/>
      <c r="M42" s="63"/>
      <c r="N42" s="63"/>
      <c r="O42" s="63"/>
      <c r="P42" s="63"/>
      <c r="Q42" s="63"/>
      <c r="R42" s="63"/>
      <c r="S42" s="63"/>
      <c r="T42" s="64"/>
      <c r="U42" s="39"/>
      <c r="V42" s="39"/>
      <c r="W42" s="39"/>
      <c r="X42" s="56"/>
      <c r="Y42" s="56"/>
      <c r="Z42" s="56"/>
      <c r="AA42" s="56"/>
      <c r="AB42" s="56"/>
    </row>
    <row r="43" spans="1:28" ht="15.75" customHeight="1" x14ac:dyDescent="0.25">
      <c r="A43" s="227" t="s">
        <v>55</v>
      </c>
      <c r="B43" s="65" t="s">
        <v>56</v>
      </c>
      <c r="C43" s="66">
        <f>C9+C17+C25+C32</f>
        <v>140</v>
      </c>
      <c r="D43" s="67"/>
      <c r="E43" s="67"/>
      <c r="F43" s="68"/>
      <c r="G43" s="68"/>
      <c r="H43" s="67"/>
      <c r="I43" s="67"/>
      <c r="J43" s="36"/>
      <c r="K43" s="36"/>
      <c r="L43" s="69"/>
      <c r="M43" s="69"/>
      <c r="N43" s="69"/>
      <c r="O43" s="69"/>
      <c r="P43" s="69"/>
      <c r="Q43" s="69"/>
      <c r="R43" s="69"/>
      <c r="S43" s="69"/>
      <c r="T43" s="70"/>
      <c r="U43" s="39"/>
      <c r="V43" s="39"/>
      <c r="W43" s="39"/>
      <c r="X43" s="56"/>
      <c r="Y43" s="56"/>
      <c r="Z43" s="56"/>
      <c r="AA43" s="56"/>
      <c r="AB43" s="56"/>
    </row>
    <row r="44" spans="1:28" ht="15.75" customHeight="1" x14ac:dyDescent="0.25">
      <c r="A44" s="228"/>
      <c r="B44" s="71" t="s">
        <v>57</v>
      </c>
      <c r="C44" s="72"/>
      <c r="D44" s="73"/>
      <c r="E44" s="73"/>
      <c r="F44" s="74"/>
      <c r="G44" s="74"/>
      <c r="H44" s="73"/>
      <c r="I44" s="73"/>
      <c r="J44" s="75">
        <f t="shared" ref="J44:K44" si="88">J9+J17+J25+J32</f>
        <v>47.3</v>
      </c>
      <c r="K44" s="75">
        <f t="shared" si="88"/>
        <v>66.600000000000009</v>
      </c>
      <c r="L44" s="76"/>
      <c r="M44" s="76"/>
      <c r="N44" s="76"/>
      <c r="O44" s="76"/>
      <c r="P44" s="76"/>
      <c r="Q44" s="76"/>
      <c r="R44" s="76"/>
      <c r="S44" s="76"/>
      <c r="T44" s="77"/>
      <c r="U44" s="39"/>
      <c r="V44" s="39"/>
      <c r="W44" s="39"/>
      <c r="X44" s="56"/>
      <c r="Y44" s="56"/>
      <c r="Z44" s="56"/>
      <c r="AA44" s="56"/>
      <c r="AB44" s="56"/>
    </row>
    <row r="45" spans="1:28" ht="15.75" customHeight="1" x14ac:dyDescent="0.25">
      <c r="A45" s="228"/>
      <c r="B45" s="71" t="s">
        <v>58</v>
      </c>
      <c r="C45" s="72">
        <v>103</v>
      </c>
      <c r="D45" s="73"/>
      <c r="E45" s="73"/>
      <c r="F45" s="74"/>
      <c r="G45" s="74"/>
      <c r="H45" s="73"/>
      <c r="I45" s="73"/>
      <c r="J45" s="20"/>
      <c r="K45" s="20"/>
      <c r="L45" s="76"/>
      <c r="M45" s="76"/>
      <c r="N45" s="76"/>
      <c r="O45" s="76"/>
      <c r="P45" s="76"/>
      <c r="Q45" s="76"/>
      <c r="R45" s="76"/>
      <c r="S45" s="76"/>
      <c r="T45" s="77"/>
      <c r="U45" s="39"/>
      <c r="V45" s="39"/>
      <c r="W45" s="39"/>
      <c r="X45" s="56"/>
      <c r="Y45" s="56"/>
      <c r="Z45" s="56"/>
      <c r="AA45" s="56"/>
      <c r="AB45" s="56"/>
    </row>
    <row r="46" spans="1:28" ht="15.75" customHeight="1" x14ac:dyDescent="0.25">
      <c r="A46" s="229"/>
      <c r="B46" s="78" t="s">
        <v>55</v>
      </c>
      <c r="C46" s="79">
        <f>SUM(C43:C45)</f>
        <v>243</v>
      </c>
      <c r="D46" s="80"/>
      <c r="E46" s="80"/>
      <c r="F46" s="81"/>
      <c r="G46" s="81"/>
      <c r="H46" s="80"/>
      <c r="I46" s="80"/>
      <c r="J46" s="82"/>
      <c r="K46" s="82"/>
      <c r="L46" s="83"/>
      <c r="M46" s="83"/>
      <c r="N46" s="83"/>
      <c r="O46" s="83"/>
      <c r="P46" s="83"/>
      <c r="Q46" s="83"/>
      <c r="R46" s="83"/>
      <c r="S46" s="83"/>
      <c r="T46" s="84"/>
      <c r="U46" s="39"/>
      <c r="V46" s="39"/>
      <c r="W46" s="39"/>
      <c r="X46" s="56"/>
      <c r="Y46" s="56"/>
      <c r="Z46" s="56"/>
      <c r="AA46" s="56"/>
      <c r="AB46" s="56"/>
    </row>
    <row r="47" spans="1:28" ht="15.75" customHeight="1" x14ac:dyDescent="0.25">
      <c r="A47" s="85"/>
      <c r="B47" s="86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56"/>
      <c r="V47" s="56"/>
      <c r="W47" s="56"/>
      <c r="X47" s="56"/>
      <c r="Y47" s="56"/>
      <c r="Z47" s="56"/>
      <c r="AA47" s="56"/>
      <c r="AB47" s="56"/>
    </row>
    <row r="48" spans="1:28" ht="15.75" customHeight="1" x14ac:dyDescent="0.25">
      <c r="A48" s="85"/>
      <c r="B48" s="86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56"/>
      <c r="V48" s="56"/>
      <c r="W48" s="56"/>
      <c r="X48" s="56"/>
      <c r="Y48" s="56"/>
      <c r="Z48" s="56"/>
      <c r="AA48" s="56"/>
      <c r="AB48" s="56"/>
    </row>
    <row r="49" spans="21:28" ht="15.75" customHeight="1" x14ac:dyDescent="0.25">
      <c r="U49" s="56"/>
      <c r="V49" s="56"/>
      <c r="W49" s="56"/>
      <c r="X49" s="56"/>
      <c r="Y49" s="56"/>
      <c r="Z49" s="56"/>
      <c r="AA49" s="56"/>
      <c r="AB49" s="56"/>
    </row>
    <row r="50" spans="21:28" ht="15.75" customHeight="1" x14ac:dyDescent="0.25"/>
    <row r="51" spans="21:28" ht="15.75" customHeight="1" x14ac:dyDescent="0.25"/>
    <row r="52" spans="21:28" ht="15.75" customHeight="1" x14ac:dyDescent="0.25"/>
    <row r="53" spans="21:28" ht="15.75" customHeight="1" x14ac:dyDescent="0.25"/>
    <row r="54" spans="21:28" ht="15.75" customHeight="1" x14ac:dyDescent="0.25"/>
    <row r="55" spans="21:28" ht="15.75" customHeight="1" x14ac:dyDescent="0.25"/>
    <row r="56" spans="21:28" ht="15.75" customHeight="1" x14ac:dyDescent="0.25"/>
    <row r="57" spans="21:28" ht="15.75" customHeight="1" x14ac:dyDescent="0.25"/>
    <row r="58" spans="21:28" ht="15.75" customHeight="1" x14ac:dyDescent="0.25"/>
    <row r="59" spans="21:28" ht="15.75" customHeight="1" x14ac:dyDescent="0.25"/>
    <row r="60" spans="21:28" ht="15.75" customHeight="1" x14ac:dyDescent="0.25"/>
    <row r="61" spans="21:28" ht="15.75" customHeight="1" x14ac:dyDescent="0.25"/>
    <row r="62" spans="21:28" ht="15.75" customHeight="1" x14ac:dyDescent="0.25"/>
    <row r="63" spans="21:28" ht="15.75" customHeight="1" x14ac:dyDescent="0.25"/>
    <row r="64" spans="21:2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Q1:R1"/>
    <mergeCell ref="A43:A46"/>
    <mergeCell ref="D1:E1"/>
    <mergeCell ref="F1:G1"/>
    <mergeCell ref="H1:I1"/>
    <mergeCell ref="M1:N1"/>
    <mergeCell ref="O1:P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0"/>
  <sheetViews>
    <sheetView zoomScale="80" zoomScaleNormal="80" workbookViewId="0">
      <selection activeCell="J25" sqref="J25"/>
    </sheetView>
  </sheetViews>
  <sheetFormatPr defaultColWidth="14.42578125" defaultRowHeight="15" customHeight="1" x14ac:dyDescent="0.25"/>
  <cols>
    <col min="1" max="1" width="8.7109375" customWidth="1"/>
    <col min="2" max="2" width="15.28515625" customWidth="1"/>
    <col min="3" max="26" width="8.7109375" customWidth="1"/>
  </cols>
  <sheetData>
    <row r="2" spans="2:15" x14ac:dyDescent="0.25">
      <c r="B2" s="236" t="s">
        <v>59</v>
      </c>
      <c r="C2" s="238" t="s">
        <v>60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</row>
    <row r="3" spans="2:15" x14ac:dyDescent="0.25">
      <c r="B3" s="237"/>
      <c r="C3" s="241" t="s">
        <v>61</v>
      </c>
      <c r="D3" s="242"/>
      <c r="E3" s="243"/>
      <c r="F3" s="241" t="s">
        <v>62</v>
      </c>
      <c r="G3" s="242"/>
      <c r="H3" s="243"/>
      <c r="I3" s="241" t="s">
        <v>63</v>
      </c>
      <c r="J3" s="242"/>
      <c r="K3" s="243"/>
      <c r="L3" s="241" t="s">
        <v>64</v>
      </c>
      <c r="M3" s="242"/>
      <c r="N3" s="243"/>
      <c r="O3" s="87" t="s">
        <v>55</v>
      </c>
    </row>
    <row r="4" spans="2:15" x14ac:dyDescent="0.25">
      <c r="B4" s="237"/>
      <c r="C4" s="244"/>
      <c r="D4" s="245"/>
      <c r="E4" s="246"/>
      <c r="F4" s="244"/>
      <c r="G4" s="245"/>
      <c r="H4" s="246"/>
      <c r="I4" s="244"/>
      <c r="J4" s="245"/>
      <c r="K4" s="246"/>
      <c r="L4" s="244"/>
      <c r="M4" s="245"/>
      <c r="N4" s="246"/>
      <c r="O4" s="88" t="s">
        <v>2</v>
      </c>
    </row>
    <row r="5" spans="2:15" ht="30" x14ac:dyDescent="0.25">
      <c r="B5" s="233"/>
      <c r="C5" s="89" t="s">
        <v>65</v>
      </c>
      <c r="D5" s="89" t="s">
        <v>66</v>
      </c>
      <c r="E5" s="89" t="s">
        <v>2</v>
      </c>
      <c r="F5" s="89" t="s">
        <v>65</v>
      </c>
      <c r="G5" s="89" t="s">
        <v>66</v>
      </c>
      <c r="H5" s="89" t="s">
        <v>2</v>
      </c>
      <c r="I5" s="89" t="s">
        <v>65</v>
      </c>
      <c r="J5" s="89" t="s">
        <v>66</v>
      </c>
      <c r="K5" s="89" t="s">
        <v>2</v>
      </c>
      <c r="L5" s="89" t="s">
        <v>65</v>
      </c>
      <c r="M5" s="89" t="s">
        <v>66</v>
      </c>
      <c r="N5" s="89" t="s">
        <v>2</v>
      </c>
      <c r="O5" s="90" t="s">
        <v>67</v>
      </c>
    </row>
    <row r="6" spans="2:15" x14ac:dyDescent="0.25">
      <c r="B6" s="91" t="s">
        <v>68</v>
      </c>
      <c r="C6" s="92">
        <v>4</v>
      </c>
      <c r="D6" s="92">
        <v>140</v>
      </c>
      <c r="E6" s="92">
        <v>8</v>
      </c>
      <c r="F6" s="92">
        <v>4</v>
      </c>
      <c r="G6" s="92">
        <v>140</v>
      </c>
      <c r="H6" s="92">
        <v>8</v>
      </c>
      <c r="I6" s="92">
        <v>4</v>
      </c>
      <c r="J6" s="92">
        <v>140</v>
      </c>
      <c r="K6" s="92">
        <v>8</v>
      </c>
      <c r="L6" s="92">
        <v>4</v>
      </c>
      <c r="M6" s="92">
        <v>128</v>
      </c>
      <c r="N6" s="92">
        <v>8</v>
      </c>
      <c r="O6" s="93">
        <v>32</v>
      </c>
    </row>
    <row r="7" spans="2:15" x14ac:dyDescent="0.25">
      <c r="B7" s="91" t="s">
        <v>69</v>
      </c>
      <c r="C7" s="92">
        <v>2</v>
      </c>
      <c r="D7" s="92">
        <v>70</v>
      </c>
      <c r="E7" s="92">
        <v>4</v>
      </c>
      <c r="F7" s="92">
        <v>2</v>
      </c>
      <c r="G7" s="92">
        <v>70</v>
      </c>
      <c r="H7" s="92">
        <v>4</v>
      </c>
      <c r="I7" s="92">
        <v>2</v>
      </c>
      <c r="J7" s="92">
        <v>70</v>
      </c>
      <c r="K7" s="92">
        <v>4</v>
      </c>
      <c r="L7" s="92">
        <v>2</v>
      </c>
      <c r="M7" s="92">
        <v>64</v>
      </c>
      <c r="N7" s="92">
        <v>4</v>
      </c>
      <c r="O7" s="93">
        <v>16</v>
      </c>
    </row>
    <row r="8" spans="2:15" x14ac:dyDescent="0.25">
      <c r="B8" s="91" t="s">
        <v>70</v>
      </c>
      <c r="C8" s="92">
        <v>4</v>
      </c>
      <c r="D8" s="92">
        <v>140</v>
      </c>
      <c r="E8" s="92">
        <v>8</v>
      </c>
      <c r="F8" s="92">
        <v>4</v>
      </c>
      <c r="G8" s="92">
        <v>140</v>
      </c>
      <c r="H8" s="92">
        <v>8</v>
      </c>
      <c r="I8" s="92">
        <v>3</v>
      </c>
      <c r="J8" s="92">
        <v>105</v>
      </c>
      <c r="K8" s="92">
        <v>6</v>
      </c>
      <c r="L8" s="92">
        <v>3</v>
      </c>
      <c r="M8" s="92">
        <v>96</v>
      </c>
      <c r="N8" s="92">
        <v>6</v>
      </c>
      <c r="O8" s="93">
        <v>28</v>
      </c>
    </row>
    <row r="9" spans="2:15" x14ac:dyDescent="0.25">
      <c r="B9" s="91" t="s">
        <v>71</v>
      </c>
      <c r="C9" s="92">
        <v>1</v>
      </c>
      <c r="D9" s="92">
        <v>35</v>
      </c>
      <c r="E9" s="92">
        <v>2</v>
      </c>
      <c r="F9" s="92">
        <v>1</v>
      </c>
      <c r="G9" s="92">
        <v>35</v>
      </c>
      <c r="H9" s="92">
        <v>2</v>
      </c>
      <c r="I9" s="92">
        <v>1</v>
      </c>
      <c r="J9" s="92">
        <v>35</v>
      </c>
      <c r="K9" s="92">
        <v>2</v>
      </c>
      <c r="L9" s="94"/>
      <c r="M9" s="92">
        <v>0</v>
      </c>
      <c r="N9" s="94"/>
      <c r="O9" s="93">
        <v>6</v>
      </c>
    </row>
    <row r="10" spans="2:15" x14ac:dyDescent="0.25">
      <c r="B10" s="91" t="s">
        <v>72</v>
      </c>
      <c r="C10" s="94"/>
      <c r="D10" s="94"/>
      <c r="E10" s="94"/>
      <c r="F10" s="94"/>
      <c r="G10" s="94"/>
      <c r="H10" s="94"/>
      <c r="I10" s="94"/>
      <c r="J10" s="94"/>
      <c r="K10" s="94"/>
      <c r="L10" s="92">
        <v>2</v>
      </c>
      <c r="M10" s="92">
        <v>64</v>
      </c>
      <c r="N10" s="92">
        <v>3</v>
      </c>
      <c r="O10" s="93">
        <v>3</v>
      </c>
    </row>
    <row r="11" spans="2:15" x14ac:dyDescent="0.25">
      <c r="B11" s="95" t="s">
        <v>73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4">
        <v>1</v>
      </c>
      <c r="M11" s="234">
        <v>32</v>
      </c>
      <c r="N11" s="234">
        <v>2</v>
      </c>
      <c r="O11" s="235">
        <v>2</v>
      </c>
    </row>
    <row r="12" spans="2:15" x14ac:dyDescent="0.25">
      <c r="B12" s="96" t="s">
        <v>74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2:15" x14ac:dyDescent="0.25">
      <c r="B13" s="95" t="s">
        <v>75</v>
      </c>
      <c r="C13" s="234">
        <v>2</v>
      </c>
      <c r="D13" s="234">
        <v>70</v>
      </c>
      <c r="E13" s="234">
        <v>2</v>
      </c>
      <c r="F13" s="234">
        <v>2</v>
      </c>
      <c r="G13" s="234">
        <v>70</v>
      </c>
      <c r="H13" s="234">
        <v>2</v>
      </c>
      <c r="I13" s="234">
        <v>2</v>
      </c>
      <c r="J13" s="234">
        <v>70</v>
      </c>
      <c r="K13" s="234">
        <v>2</v>
      </c>
      <c r="L13" s="234">
        <v>2</v>
      </c>
      <c r="M13" s="234">
        <v>64</v>
      </c>
      <c r="N13" s="234">
        <v>2</v>
      </c>
      <c r="O13" s="235">
        <v>8</v>
      </c>
    </row>
    <row r="14" spans="2:15" ht="30" x14ac:dyDescent="0.25">
      <c r="B14" s="96" t="s">
        <v>76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2:15" x14ac:dyDescent="0.25">
      <c r="B15" s="97" t="s">
        <v>77</v>
      </c>
      <c r="C15" s="98">
        <v>2</v>
      </c>
      <c r="D15" s="98">
        <v>70</v>
      </c>
      <c r="E15" s="98">
        <v>4</v>
      </c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2:15" x14ac:dyDescent="0.25">
      <c r="B16" s="91" t="s">
        <v>78</v>
      </c>
      <c r="C16" s="92">
        <v>1</v>
      </c>
      <c r="D16" s="92">
        <v>35</v>
      </c>
      <c r="E16" s="92">
        <v>1</v>
      </c>
      <c r="F16" s="92">
        <v>1</v>
      </c>
      <c r="G16" s="92">
        <v>35</v>
      </c>
      <c r="H16" s="92">
        <v>1</v>
      </c>
      <c r="I16" s="92">
        <v>1</v>
      </c>
      <c r="J16" s="92">
        <v>35</v>
      </c>
      <c r="K16" s="92">
        <v>1</v>
      </c>
      <c r="L16" s="92">
        <v>1</v>
      </c>
      <c r="M16" s="92">
        <v>32</v>
      </c>
      <c r="N16" s="92">
        <v>1</v>
      </c>
      <c r="O16" s="93">
        <v>4</v>
      </c>
    </row>
    <row r="17" spans="2:15" x14ac:dyDescent="0.25">
      <c r="B17" s="91" t="s">
        <v>55</v>
      </c>
      <c r="C17" s="101">
        <f t="shared" ref="C17:E17" si="0">SUM(C6:C16)</f>
        <v>16</v>
      </c>
      <c r="D17" s="102">
        <f t="shared" si="0"/>
        <v>560</v>
      </c>
      <c r="E17" s="101">
        <f t="shared" si="0"/>
        <v>29</v>
      </c>
      <c r="F17" s="101">
        <v>14</v>
      </c>
      <c r="G17" s="102">
        <v>490</v>
      </c>
      <c r="H17" s="101">
        <v>25</v>
      </c>
      <c r="I17" s="101">
        <v>13</v>
      </c>
      <c r="J17" s="102">
        <v>455</v>
      </c>
      <c r="K17" s="101">
        <v>23</v>
      </c>
      <c r="L17" s="101">
        <v>15</v>
      </c>
      <c r="M17" s="102">
        <v>480</v>
      </c>
      <c r="N17" s="101">
        <v>26</v>
      </c>
      <c r="O17" s="102">
        <f>E17+H17+K17+N17</f>
        <v>103</v>
      </c>
    </row>
    <row r="21" spans="2:15" ht="15.75" customHeight="1" x14ac:dyDescent="0.25"/>
    <row r="22" spans="2:15" ht="15.75" customHeight="1" x14ac:dyDescent="0.25"/>
    <row r="23" spans="2:15" ht="15.75" customHeight="1" x14ac:dyDescent="0.25"/>
    <row r="24" spans="2:15" ht="15.75" customHeight="1" x14ac:dyDescent="0.25"/>
    <row r="25" spans="2:15" ht="15.75" customHeight="1" x14ac:dyDescent="0.25"/>
    <row r="26" spans="2:15" ht="15.75" customHeight="1" x14ac:dyDescent="0.25"/>
    <row r="27" spans="2:15" ht="15.75" customHeight="1" x14ac:dyDescent="0.25"/>
    <row r="28" spans="2:15" ht="15.75" customHeight="1" x14ac:dyDescent="0.25"/>
    <row r="29" spans="2:15" ht="15.75" customHeight="1" x14ac:dyDescent="0.25"/>
    <row r="30" spans="2:15" ht="15.75" customHeight="1" x14ac:dyDescent="0.25"/>
    <row r="31" spans="2:15" ht="15.75" customHeight="1" x14ac:dyDescent="0.25"/>
    <row r="32" spans="2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2">
    <mergeCell ref="O11:O12"/>
    <mergeCell ref="N13:N14"/>
    <mergeCell ref="O13:O14"/>
    <mergeCell ref="B2:B5"/>
    <mergeCell ref="C2:O2"/>
    <mergeCell ref="C3:E4"/>
    <mergeCell ref="F3:H4"/>
    <mergeCell ref="I3:K4"/>
    <mergeCell ref="L3:N4"/>
    <mergeCell ref="C11:C12"/>
    <mergeCell ref="L11:L12"/>
    <mergeCell ref="M11:M12"/>
    <mergeCell ref="L13:L14"/>
    <mergeCell ref="M13:M14"/>
    <mergeCell ref="N11:N12"/>
    <mergeCell ref="I11:I12"/>
    <mergeCell ref="I13:I14"/>
    <mergeCell ref="J11:J12"/>
    <mergeCell ref="K11:K12"/>
    <mergeCell ref="J13:J14"/>
    <mergeCell ref="K13:K14"/>
    <mergeCell ref="F11:F12"/>
    <mergeCell ref="G11:G12"/>
    <mergeCell ref="F13:F14"/>
    <mergeCell ref="G13:G14"/>
    <mergeCell ref="H11:H12"/>
    <mergeCell ref="H13:H14"/>
    <mergeCell ref="D11:D12"/>
    <mergeCell ref="E11:E12"/>
    <mergeCell ref="C13:C14"/>
    <mergeCell ref="D13:D14"/>
    <mergeCell ref="E13:E1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5"/>
  <cols>
    <col min="1" max="1" width="13" customWidth="1"/>
    <col min="2" max="2" width="35.28515625" customWidth="1"/>
    <col min="3" max="11" width="8.7109375" customWidth="1"/>
    <col min="12" max="12" width="13.7109375" customWidth="1"/>
    <col min="13" max="18" width="8.7109375" customWidth="1"/>
    <col min="19" max="19" width="10.5703125" customWidth="1"/>
    <col min="20" max="20" width="10.7109375" customWidth="1"/>
    <col min="21" max="22" width="12.42578125" customWidth="1"/>
    <col min="23" max="26" width="8.7109375" customWidth="1"/>
    <col min="27" max="28" width="11.42578125" customWidth="1"/>
    <col min="29" max="29" width="8.7109375" customWidth="1"/>
  </cols>
  <sheetData>
    <row r="1" spans="1:29" ht="60" x14ac:dyDescent="0.25">
      <c r="A1" s="1" t="s">
        <v>0</v>
      </c>
      <c r="B1" s="2" t="s">
        <v>1</v>
      </c>
      <c r="C1" s="3" t="s">
        <v>2</v>
      </c>
      <c r="D1" s="230" t="s">
        <v>3</v>
      </c>
      <c r="E1" s="226"/>
      <c r="F1" s="231" t="s">
        <v>4</v>
      </c>
      <c r="G1" s="226"/>
      <c r="H1" s="230" t="s">
        <v>5</v>
      </c>
      <c r="I1" s="226"/>
      <c r="J1" s="4" t="s">
        <v>6</v>
      </c>
      <c r="K1" s="4" t="s">
        <v>7</v>
      </c>
      <c r="L1" s="2" t="s">
        <v>8</v>
      </c>
      <c r="M1" s="225" t="s">
        <v>9</v>
      </c>
      <c r="N1" s="226"/>
      <c r="O1" s="225" t="s">
        <v>10</v>
      </c>
      <c r="P1" s="226"/>
      <c r="Q1" s="225" t="s">
        <v>11</v>
      </c>
      <c r="R1" s="226"/>
      <c r="S1" s="2" t="s">
        <v>12</v>
      </c>
      <c r="T1" s="2" t="s">
        <v>13</v>
      </c>
      <c r="U1" s="103" t="s">
        <v>79</v>
      </c>
      <c r="V1" s="104" t="s">
        <v>80</v>
      </c>
      <c r="W1" s="1" t="s">
        <v>81</v>
      </c>
      <c r="X1" s="3" t="s">
        <v>2</v>
      </c>
      <c r="Y1" s="2" t="s">
        <v>82</v>
      </c>
      <c r="Z1" s="5" t="s">
        <v>83</v>
      </c>
      <c r="AA1" s="105" t="s">
        <v>84</v>
      </c>
      <c r="AB1" s="106" t="s">
        <v>85</v>
      </c>
      <c r="AC1" s="107" t="s">
        <v>17</v>
      </c>
    </row>
    <row r="2" spans="1:29" x14ac:dyDescent="0.25">
      <c r="A2" s="6">
        <v>1</v>
      </c>
      <c r="B2" s="7" t="s">
        <v>18</v>
      </c>
      <c r="C2" s="8">
        <v>8</v>
      </c>
      <c r="D2" s="9">
        <v>30</v>
      </c>
      <c r="E2" s="9">
        <v>40</v>
      </c>
      <c r="F2" s="10">
        <v>30</v>
      </c>
      <c r="G2" s="10">
        <v>50</v>
      </c>
      <c r="H2" s="9">
        <v>20</v>
      </c>
      <c r="I2" s="9">
        <v>30</v>
      </c>
      <c r="J2" s="11">
        <f t="shared" ref="J2:J8" si="0">C2*F2/100</f>
        <v>2.4</v>
      </c>
      <c r="K2" s="11">
        <f t="shared" ref="K2:K8" si="1">C2*G2/100</f>
        <v>4</v>
      </c>
      <c r="L2" s="12">
        <f t="shared" ref="L2:L8" si="2">C2*25</f>
        <v>200</v>
      </c>
      <c r="M2" s="13">
        <f t="shared" ref="M2:M8" si="3">C2*25*D2/100</f>
        <v>60</v>
      </c>
      <c r="N2" s="13">
        <f t="shared" ref="N2:N8" si="4">C2*25*E2/100</f>
        <v>80</v>
      </c>
      <c r="O2" s="13">
        <f t="shared" ref="O2:O8" si="5">C2*25*F2/100</f>
        <v>60</v>
      </c>
      <c r="P2" s="13">
        <f t="shared" ref="P2:P8" si="6">C2*25*G2/100</f>
        <v>100</v>
      </c>
      <c r="Q2" s="13">
        <f t="shared" ref="Q2:Q8" si="7">C2*25*H2/100</f>
        <v>40</v>
      </c>
      <c r="R2" s="13">
        <f t="shared" ref="R2:R8" si="8">C2*25*I2/100</f>
        <v>60</v>
      </c>
      <c r="S2" s="13">
        <f t="shared" ref="S2:T2" si="9">M2+O2</f>
        <v>120</v>
      </c>
      <c r="T2" s="13">
        <f t="shared" si="9"/>
        <v>180</v>
      </c>
      <c r="U2" s="108">
        <f t="shared" ref="U2:U8" si="10">L2-R2</f>
        <v>140</v>
      </c>
      <c r="V2" s="109">
        <f t="shared" ref="V2:V8" si="11">L2-Q2</f>
        <v>160</v>
      </c>
      <c r="W2" s="110" t="s">
        <v>86</v>
      </c>
      <c r="X2" s="8">
        <v>8</v>
      </c>
      <c r="Y2" s="8">
        <v>4</v>
      </c>
      <c r="Z2" s="111">
        <f t="shared" ref="Z2:Z8" si="12">Y2*35</f>
        <v>140</v>
      </c>
      <c r="AA2" s="112">
        <f>Z10+U10</f>
        <v>1148.75</v>
      </c>
      <c r="AB2" s="113">
        <f>Z10+V10</f>
        <v>1253.75</v>
      </c>
      <c r="AC2" s="114">
        <v>1225</v>
      </c>
    </row>
    <row r="3" spans="1:29" x14ac:dyDescent="0.25">
      <c r="A3" s="15">
        <v>1</v>
      </c>
      <c r="B3" s="16" t="s">
        <v>19</v>
      </c>
      <c r="C3" s="17">
        <v>3</v>
      </c>
      <c r="D3" s="18">
        <v>40</v>
      </c>
      <c r="E3" s="18">
        <v>50</v>
      </c>
      <c r="F3" s="19">
        <v>20</v>
      </c>
      <c r="G3" s="19">
        <v>30</v>
      </c>
      <c r="H3" s="18">
        <v>20</v>
      </c>
      <c r="I3" s="18">
        <v>40</v>
      </c>
      <c r="J3" s="11">
        <f t="shared" si="0"/>
        <v>0.6</v>
      </c>
      <c r="K3" s="11">
        <f t="shared" si="1"/>
        <v>0.9</v>
      </c>
      <c r="L3" s="21">
        <f t="shared" si="2"/>
        <v>75</v>
      </c>
      <c r="M3" s="22">
        <f t="shared" si="3"/>
        <v>30</v>
      </c>
      <c r="N3" s="22">
        <f t="shared" si="4"/>
        <v>37.5</v>
      </c>
      <c r="O3" s="22">
        <f t="shared" si="5"/>
        <v>15</v>
      </c>
      <c r="P3" s="22">
        <f t="shared" si="6"/>
        <v>22.5</v>
      </c>
      <c r="Q3" s="22">
        <f t="shared" si="7"/>
        <v>15</v>
      </c>
      <c r="R3" s="22">
        <f t="shared" si="8"/>
        <v>30</v>
      </c>
      <c r="S3" s="22">
        <f t="shared" ref="S3:T3" si="13">M3+O3</f>
        <v>45</v>
      </c>
      <c r="T3" s="22">
        <f t="shared" si="13"/>
        <v>60</v>
      </c>
      <c r="U3" s="108">
        <f t="shared" si="10"/>
        <v>45</v>
      </c>
      <c r="V3" s="115">
        <f t="shared" si="11"/>
        <v>60</v>
      </c>
      <c r="W3" s="116" t="s">
        <v>87</v>
      </c>
      <c r="X3" s="17">
        <v>4</v>
      </c>
      <c r="Y3" s="17">
        <v>2</v>
      </c>
      <c r="Z3" s="117">
        <f t="shared" si="12"/>
        <v>70</v>
      </c>
      <c r="AA3" s="248" t="s">
        <v>88</v>
      </c>
      <c r="AB3" s="250" t="s">
        <v>89</v>
      </c>
    </row>
    <row r="4" spans="1:29" x14ac:dyDescent="0.25">
      <c r="A4" s="15">
        <v>1</v>
      </c>
      <c r="B4" s="16" t="s">
        <v>20</v>
      </c>
      <c r="C4" s="17">
        <v>3</v>
      </c>
      <c r="D4" s="18">
        <v>40</v>
      </c>
      <c r="E4" s="18">
        <v>50</v>
      </c>
      <c r="F4" s="19">
        <v>20</v>
      </c>
      <c r="G4" s="19">
        <v>40</v>
      </c>
      <c r="H4" s="18">
        <v>10</v>
      </c>
      <c r="I4" s="18">
        <v>20</v>
      </c>
      <c r="J4" s="11">
        <f t="shared" si="0"/>
        <v>0.6</v>
      </c>
      <c r="K4" s="11">
        <f t="shared" si="1"/>
        <v>1.2</v>
      </c>
      <c r="L4" s="21">
        <f t="shared" si="2"/>
        <v>75</v>
      </c>
      <c r="M4" s="22">
        <f t="shared" si="3"/>
        <v>30</v>
      </c>
      <c r="N4" s="22">
        <f t="shared" si="4"/>
        <v>37.5</v>
      </c>
      <c r="O4" s="22">
        <f t="shared" si="5"/>
        <v>15</v>
      </c>
      <c r="P4" s="22">
        <f t="shared" si="6"/>
        <v>30</v>
      </c>
      <c r="Q4" s="22">
        <f t="shared" si="7"/>
        <v>7.5</v>
      </c>
      <c r="R4" s="22">
        <f t="shared" si="8"/>
        <v>15</v>
      </c>
      <c r="S4" s="22">
        <f t="shared" ref="S4:T4" si="14">M4+O4</f>
        <v>45</v>
      </c>
      <c r="T4" s="22">
        <f t="shared" si="14"/>
        <v>67.5</v>
      </c>
      <c r="U4" s="108">
        <f t="shared" si="10"/>
        <v>60</v>
      </c>
      <c r="V4" s="115">
        <f t="shared" si="11"/>
        <v>67.5</v>
      </c>
      <c r="W4" s="116" t="s">
        <v>90</v>
      </c>
      <c r="X4" s="17">
        <v>8</v>
      </c>
      <c r="Y4" s="17">
        <v>4</v>
      </c>
      <c r="Z4" s="117">
        <f t="shared" si="12"/>
        <v>140</v>
      </c>
      <c r="AA4" s="249"/>
      <c r="AB4" s="249"/>
    </row>
    <row r="5" spans="1:29" ht="30" x14ac:dyDescent="0.25">
      <c r="A5" s="15">
        <v>1</v>
      </c>
      <c r="B5" s="16" t="s">
        <v>21</v>
      </c>
      <c r="C5" s="17">
        <v>3</v>
      </c>
      <c r="D5" s="18">
        <v>40</v>
      </c>
      <c r="E5" s="18">
        <v>60</v>
      </c>
      <c r="F5" s="19">
        <v>40</v>
      </c>
      <c r="G5" s="19">
        <v>50</v>
      </c>
      <c r="H5" s="18">
        <v>5</v>
      </c>
      <c r="I5" s="18">
        <v>15</v>
      </c>
      <c r="J5" s="11">
        <f t="shared" si="0"/>
        <v>1.2</v>
      </c>
      <c r="K5" s="11">
        <f t="shared" si="1"/>
        <v>1.5</v>
      </c>
      <c r="L5" s="21">
        <f t="shared" si="2"/>
        <v>75</v>
      </c>
      <c r="M5" s="22">
        <f t="shared" si="3"/>
        <v>30</v>
      </c>
      <c r="N5" s="22">
        <f t="shared" si="4"/>
        <v>45</v>
      </c>
      <c r="O5" s="22">
        <f t="shared" si="5"/>
        <v>30</v>
      </c>
      <c r="P5" s="22">
        <f t="shared" si="6"/>
        <v>37.5</v>
      </c>
      <c r="Q5" s="22">
        <f t="shared" si="7"/>
        <v>3.75</v>
      </c>
      <c r="R5" s="22">
        <f t="shared" si="8"/>
        <v>11.25</v>
      </c>
      <c r="S5" s="22">
        <f t="shared" ref="S5:T5" si="15">M5+O5</f>
        <v>60</v>
      </c>
      <c r="T5" s="22">
        <f t="shared" si="15"/>
        <v>82.5</v>
      </c>
      <c r="U5" s="108">
        <f t="shared" si="10"/>
        <v>63.75</v>
      </c>
      <c r="V5" s="115">
        <f t="shared" si="11"/>
        <v>71.25</v>
      </c>
      <c r="W5" s="116" t="s">
        <v>91</v>
      </c>
      <c r="X5" s="17">
        <v>2</v>
      </c>
      <c r="Y5" s="17">
        <v>2</v>
      </c>
      <c r="Z5" s="117">
        <f t="shared" si="12"/>
        <v>70</v>
      </c>
      <c r="AA5" s="118">
        <f t="shared" ref="AA5:AB5" si="16">AA2/35</f>
        <v>32.821428571428569</v>
      </c>
      <c r="AB5" s="119">
        <f t="shared" si="16"/>
        <v>35.821428571428569</v>
      </c>
    </row>
    <row r="6" spans="1:29" ht="30" x14ac:dyDescent="0.25">
      <c r="A6" s="15">
        <v>1</v>
      </c>
      <c r="B6" s="16" t="s">
        <v>22</v>
      </c>
      <c r="C6" s="17">
        <v>8</v>
      </c>
      <c r="D6" s="18">
        <v>20</v>
      </c>
      <c r="E6" s="18">
        <v>30</v>
      </c>
      <c r="F6" s="19">
        <v>60</v>
      </c>
      <c r="G6" s="19">
        <v>80</v>
      </c>
      <c r="H6" s="18">
        <v>10</v>
      </c>
      <c r="I6" s="18">
        <v>30</v>
      </c>
      <c r="J6" s="11">
        <f t="shared" si="0"/>
        <v>4.8</v>
      </c>
      <c r="K6" s="11">
        <f t="shared" si="1"/>
        <v>6.4</v>
      </c>
      <c r="L6" s="21">
        <f t="shared" si="2"/>
        <v>200</v>
      </c>
      <c r="M6" s="22">
        <f t="shared" si="3"/>
        <v>40</v>
      </c>
      <c r="N6" s="22">
        <f t="shared" si="4"/>
        <v>60</v>
      </c>
      <c r="O6" s="22">
        <f t="shared" si="5"/>
        <v>120</v>
      </c>
      <c r="P6" s="22">
        <f t="shared" si="6"/>
        <v>160</v>
      </c>
      <c r="Q6" s="22">
        <f t="shared" si="7"/>
        <v>20</v>
      </c>
      <c r="R6" s="22">
        <f t="shared" si="8"/>
        <v>60</v>
      </c>
      <c r="S6" s="22">
        <f t="shared" ref="S6:T6" si="17">M6+O6</f>
        <v>160</v>
      </c>
      <c r="T6" s="22">
        <f t="shared" si="17"/>
        <v>220</v>
      </c>
      <c r="U6" s="108">
        <f t="shared" si="10"/>
        <v>140</v>
      </c>
      <c r="V6" s="115">
        <f t="shared" si="11"/>
        <v>180</v>
      </c>
      <c r="W6" s="116" t="s">
        <v>92</v>
      </c>
      <c r="X6" s="17">
        <v>2</v>
      </c>
      <c r="Y6" s="17">
        <v>1</v>
      </c>
      <c r="Z6" s="117">
        <f t="shared" si="12"/>
        <v>35</v>
      </c>
      <c r="AA6" s="23"/>
      <c r="AB6" s="23"/>
    </row>
    <row r="7" spans="1:29" ht="30" x14ac:dyDescent="0.25">
      <c r="A7" s="15">
        <v>1</v>
      </c>
      <c r="B7" s="16" t="s">
        <v>23</v>
      </c>
      <c r="C7" s="17">
        <v>2</v>
      </c>
      <c r="D7" s="18">
        <v>30</v>
      </c>
      <c r="E7" s="18">
        <v>40</v>
      </c>
      <c r="F7" s="19">
        <v>30</v>
      </c>
      <c r="G7" s="19">
        <v>50</v>
      </c>
      <c r="H7" s="18">
        <v>20</v>
      </c>
      <c r="I7" s="18">
        <v>30</v>
      </c>
      <c r="J7" s="11">
        <f t="shared" si="0"/>
        <v>0.6</v>
      </c>
      <c r="K7" s="11">
        <f t="shared" si="1"/>
        <v>1</v>
      </c>
      <c r="L7" s="21">
        <f t="shared" si="2"/>
        <v>50</v>
      </c>
      <c r="M7" s="22">
        <f t="shared" si="3"/>
        <v>15</v>
      </c>
      <c r="N7" s="22">
        <f t="shared" si="4"/>
        <v>20</v>
      </c>
      <c r="O7" s="22">
        <f t="shared" si="5"/>
        <v>15</v>
      </c>
      <c r="P7" s="22">
        <f t="shared" si="6"/>
        <v>25</v>
      </c>
      <c r="Q7" s="22">
        <f t="shared" si="7"/>
        <v>10</v>
      </c>
      <c r="R7" s="22">
        <f t="shared" si="8"/>
        <v>15</v>
      </c>
      <c r="S7" s="22">
        <f t="shared" ref="S7:T7" si="18">M7+O7</f>
        <v>30</v>
      </c>
      <c r="T7" s="22">
        <f t="shared" si="18"/>
        <v>45</v>
      </c>
      <c r="U7" s="108">
        <f t="shared" si="10"/>
        <v>35</v>
      </c>
      <c r="V7" s="115">
        <f t="shared" si="11"/>
        <v>40</v>
      </c>
      <c r="W7" s="116" t="s">
        <v>93</v>
      </c>
      <c r="X7" s="17">
        <v>1</v>
      </c>
      <c r="Y7" s="17">
        <v>1</v>
      </c>
      <c r="Z7" s="117">
        <f t="shared" si="12"/>
        <v>35</v>
      </c>
      <c r="AA7" s="23"/>
      <c r="AB7" s="23"/>
    </row>
    <row r="8" spans="1:29" x14ac:dyDescent="0.25">
      <c r="A8" s="15">
        <v>1</v>
      </c>
      <c r="B8" s="16" t="s">
        <v>24</v>
      </c>
      <c r="C8" s="17">
        <v>4</v>
      </c>
      <c r="D8" s="18">
        <v>50</v>
      </c>
      <c r="E8" s="18">
        <v>70</v>
      </c>
      <c r="F8" s="19">
        <v>10</v>
      </c>
      <c r="G8" s="19">
        <v>20</v>
      </c>
      <c r="H8" s="18">
        <v>20</v>
      </c>
      <c r="I8" s="18">
        <v>30</v>
      </c>
      <c r="J8" s="11">
        <f t="shared" si="0"/>
        <v>0.4</v>
      </c>
      <c r="K8" s="11">
        <f t="shared" si="1"/>
        <v>0.8</v>
      </c>
      <c r="L8" s="21">
        <f t="shared" si="2"/>
        <v>100</v>
      </c>
      <c r="M8" s="22">
        <f t="shared" si="3"/>
        <v>50</v>
      </c>
      <c r="N8" s="22">
        <f t="shared" si="4"/>
        <v>70</v>
      </c>
      <c r="O8" s="22">
        <f t="shared" si="5"/>
        <v>10</v>
      </c>
      <c r="P8" s="22">
        <f t="shared" si="6"/>
        <v>20</v>
      </c>
      <c r="Q8" s="22">
        <f t="shared" si="7"/>
        <v>20</v>
      </c>
      <c r="R8" s="22">
        <f t="shared" si="8"/>
        <v>30</v>
      </c>
      <c r="S8" s="22">
        <f t="shared" ref="S8:T8" si="19">M8+O8</f>
        <v>60</v>
      </c>
      <c r="T8" s="22">
        <f t="shared" si="19"/>
        <v>90</v>
      </c>
      <c r="U8" s="108">
        <f t="shared" si="10"/>
        <v>70</v>
      </c>
      <c r="V8" s="115">
        <f t="shared" si="11"/>
        <v>80</v>
      </c>
      <c r="W8" s="120" t="s">
        <v>94</v>
      </c>
      <c r="X8" s="17">
        <v>4</v>
      </c>
      <c r="Y8" s="17">
        <v>2</v>
      </c>
      <c r="Z8" s="117">
        <f t="shared" si="12"/>
        <v>70</v>
      </c>
      <c r="AA8" s="23">
        <f>SUM(Z2:Z8)</f>
        <v>560</v>
      </c>
      <c r="AB8" s="23"/>
    </row>
    <row r="9" spans="1:29" x14ac:dyDescent="0.25">
      <c r="A9" s="15"/>
      <c r="B9" s="121"/>
      <c r="C9" s="17"/>
      <c r="D9" s="18"/>
      <c r="E9" s="18"/>
      <c r="F9" s="19"/>
      <c r="G9" s="19"/>
      <c r="H9" s="18"/>
      <c r="I9" s="18"/>
      <c r="J9" s="20"/>
      <c r="K9" s="20"/>
      <c r="L9" s="21"/>
      <c r="M9" s="22"/>
      <c r="N9" s="22"/>
      <c r="O9" s="22"/>
      <c r="P9" s="22"/>
      <c r="Q9" s="22"/>
      <c r="R9" s="22"/>
      <c r="S9" s="22"/>
      <c r="T9" s="22"/>
      <c r="U9" s="108"/>
      <c r="V9" s="115"/>
      <c r="W9" s="122" t="s">
        <v>95</v>
      </c>
      <c r="X9" s="42"/>
      <c r="Y9" s="123">
        <v>1</v>
      </c>
      <c r="Z9" s="124">
        <v>35</v>
      </c>
      <c r="AA9" s="23"/>
      <c r="AB9" s="23"/>
    </row>
    <row r="10" spans="1:29" x14ac:dyDescent="0.25">
      <c r="A10" s="24" t="s">
        <v>25</v>
      </c>
      <c r="B10" s="25"/>
      <c r="C10" s="26">
        <f>SUM(C2:C9)</f>
        <v>31</v>
      </c>
      <c r="D10" s="26"/>
      <c r="E10" s="26"/>
      <c r="F10" s="26"/>
      <c r="G10" s="26"/>
      <c r="H10" s="26"/>
      <c r="I10" s="26"/>
      <c r="J10" s="27">
        <f t="shared" ref="J10:K10" si="20">SUM(J2:J9)</f>
        <v>10.6</v>
      </c>
      <c r="K10" s="27">
        <f t="shared" si="20"/>
        <v>15.8</v>
      </c>
      <c r="L10" s="28"/>
      <c r="M10" s="27">
        <f t="shared" ref="M10:T10" si="21">SUM(M2:M9)</f>
        <v>255</v>
      </c>
      <c r="N10" s="27">
        <f t="shared" si="21"/>
        <v>350</v>
      </c>
      <c r="O10" s="27">
        <f t="shared" si="21"/>
        <v>265</v>
      </c>
      <c r="P10" s="27">
        <f t="shared" si="21"/>
        <v>395</v>
      </c>
      <c r="Q10" s="27">
        <f t="shared" si="21"/>
        <v>116.25</v>
      </c>
      <c r="R10" s="27">
        <f t="shared" si="21"/>
        <v>221.25</v>
      </c>
      <c r="S10" s="29">
        <f t="shared" si="21"/>
        <v>520</v>
      </c>
      <c r="T10" s="29">
        <f t="shared" si="21"/>
        <v>745</v>
      </c>
      <c r="U10" s="125">
        <f t="shared" ref="U10:V10" si="22">SUM(U2:U8)</f>
        <v>553.75</v>
      </c>
      <c r="V10" s="126">
        <f t="shared" si="22"/>
        <v>658.75</v>
      </c>
      <c r="W10" s="127"/>
      <c r="X10" s="27">
        <f t="shared" ref="X10:Z10" si="23">SUM(X2:X9)</f>
        <v>29</v>
      </c>
      <c r="Y10" s="29">
        <f t="shared" si="23"/>
        <v>17</v>
      </c>
      <c r="Z10" s="128">
        <f t="shared" si="23"/>
        <v>595</v>
      </c>
      <c r="AA10" s="39"/>
      <c r="AB10" s="39"/>
    </row>
    <row r="11" spans="1:29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9" x14ac:dyDescent="0.25">
      <c r="A12" s="129">
        <v>2</v>
      </c>
      <c r="B12" s="130" t="s">
        <v>26</v>
      </c>
      <c r="C12" s="131">
        <v>4</v>
      </c>
      <c r="D12" s="132">
        <v>20</v>
      </c>
      <c r="E12" s="132">
        <v>30</v>
      </c>
      <c r="F12" s="133">
        <v>40</v>
      </c>
      <c r="G12" s="133">
        <v>50</v>
      </c>
      <c r="H12" s="132">
        <v>20</v>
      </c>
      <c r="I12" s="132">
        <v>40</v>
      </c>
      <c r="J12" s="134">
        <f t="shared" ref="J12:J18" si="24">(C12*F12)/100</f>
        <v>1.6</v>
      </c>
      <c r="K12" s="134">
        <f t="shared" ref="K12:K18" si="25">C12*G12/100</f>
        <v>2</v>
      </c>
      <c r="L12" s="135">
        <f t="shared" ref="L12:L18" si="26">C12*25</f>
        <v>100</v>
      </c>
      <c r="M12" s="136">
        <f t="shared" ref="M12:M18" si="27">C12*25*D12/100</f>
        <v>20</v>
      </c>
      <c r="N12" s="136">
        <f t="shared" ref="N12:N18" si="28">C12*25*E12/100</f>
        <v>30</v>
      </c>
      <c r="O12" s="136">
        <f t="shared" ref="O12:O18" si="29">C12*25*F12/100</f>
        <v>40</v>
      </c>
      <c r="P12" s="136">
        <f t="shared" ref="P12:P18" si="30">C12*25*G12/100</f>
        <v>50</v>
      </c>
      <c r="Q12" s="136">
        <f t="shared" ref="Q12:Q18" si="31">C12*25*H12/100</f>
        <v>20</v>
      </c>
      <c r="R12" s="136">
        <f t="shared" ref="R12:R18" si="32">C12*25*I12/100</f>
        <v>40</v>
      </c>
      <c r="S12" s="136">
        <f t="shared" ref="S12:T12" si="33">M12+O12</f>
        <v>60</v>
      </c>
      <c r="T12" s="136">
        <f t="shared" si="33"/>
        <v>80</v>
      </c>
      <c r="U12" s="137">
        <f t="shared" ref="U12:U18" si="34">L12-R12</f>
        <v>60</v>
      </c>
      <c r="V12" s="138">
        <f t="shared" ref="V12:V18" si="35">L12-Q12</f>
        <v>80</v>
      </c>
      <c r="W12" s="139" t="s">
        <v>86</v>
      </c>
      <c r="X12" s="131">
        <v>8</v>
      </c>
      <c r="Y12" s="131">
        <v>4</v>
      </c>
      <c r="Z12" s="140">
        <f t="shared" ref="Z12:Z17" si="36">Y12*35</f>
        <v>140</v>
      </c>
      <c r="AA12" s="141">
        <f>Z19+U19</f>
        <v>1217.5</v>
      </c>
      <c r="AB12" s="142">
        <f>Z19+V19</f>
        <v>1320</v>
      </c>
      <c r="AC12" s="114">
        <v>1225</v>
      </c>
    </row>
    <row r="13" spans="1:29" ht="27" x14ac:dyDescent="0.25">
      <c r="A13" s="143">
        <v>2</v>
      </c>
      <c r="B13" s="144" t="s">
        <v>27</v>
      </c>
      <c r="C13" s="145">
        <v>3</v>
      </c>
      <c r="D13" s="146">
        <v>50</v>
      </c>
      <c r="E13" s="146">
        <v>60</v>
      </c>
      <c r="F13" s="147">
        <v>10</v>
      </c>
      <c r="G13" s="147">
        <v>30</v>
      </c>
      <c r="H13" s="146">
        <v>20</v>
      </c>
      <c r="I13" s="146">
        <v>30</v>
      </c>
      <c r="J13" s="148">
        <f t="shared" si="24"/>
        <v>0.3</v>
      </c>
      <c r="K13" s="148">
        <f t="shared" si="25"/>
        <v>0.9</v>
      </c>
      <c r="L13" s="149">
        <f t="shared" si="26"/>
        <v>75</v>
      </c>
      <c r="M13" s="150">
        <f t="shared" si="27"/>
        <v>37.5</v>
      </c>
      <c r="N13" s="150">
        <f t="shared" si="28"/>
        <v>45</v>
      </c>
      <c r="O13" s="150">
        <f t="shared" si="29"/>
        <v>7.5</v>
      </c>
      <c r="P13" s="150">
        <f t="shared" si="30"/>
        <v>22.5</v>
      </c>
      <c r="Q13" s="150">
        <f t="shared" si="31"/>
        <v>15</v>
      </c>
      <c r="R13" s="150">
        <f t="shared" si="32"/>
        <v>22.5</v>
      </c>
      <c r="S13" s="150">
        <f t="shared" ref="S13:T13" si="37">M13+O13</f>
        <v>45</v>
      </c>
      <c r="T13" s="150">
        <f t="shared" si="37"/>
        <v>67.5</v>
      </c>
      <c r="U13" s="151">
        <f t="shared" si="34"/>
        <v>52.5</v>
      </c>
      <c r="V13" s="152">
        <f t="shared" si="35"/>
        <v>60</v>
      </c>
      <c r="W13" s="153" t="s">
        <v>87</v>
      </c>
      <c r="X13" s="145">
        <v>4</v>
      </c>
      <c r="Y13" s="145">
        <v>2</v>
      </c>
      <c r="Z13" s="154">
        <f t="shared" si="36"/>
        <v>70</v>
      </c>
      <c r="AA13" s="155" t="s">
        <v>88</v>
      </c>
      <c r="AB13" s="156" t="s">
        <v>89</v>
      </c>
    </row>
    <row r="14" spans="1:29" x14ac:dyDescent="0.25">
      <c r="A14" s="143">
        <v>2</v>
      </c>
      <c r="B14" s="157" t="s">
        <v>28</v>
      </c>
      <c r="C14" s="145">
        <v>4</v>
      </c>
      <c r="D14" s="146">
        <v>30</v>
      </c>
      <c r="E14" s="146">
        <v>40</v>
      </c>
      <c r="F14" s="147">
        <v>50</v>
      </c>
      <c r="G14" s="147">
        <v>60</v>
      </c>
      <c r="H14" s="146">
        <v>10</v>
      </c>
      <c r="I14" s="146">
        <v>20</v>
      </c>
      <c r="J14" s="148">
        <f t="shared" si="24"/>
        <v>2</v>
      </c>
      <c r="K14" s="148">
        <f t="shared" si="25"/>
        <v>2.4</v>
      </c>
      <c r="L14" s="149">
        <f t="shared" si="26"/>
        <v>100</v>
      </c>
      <c r="M14" s="150">
        <f t="shared" si="27"/>
        <v>30</v>
      </c>
      <c r="N14" s="150">
        <f t="shared" si="28"/>
        <v>40</v>
      </c>
      <c r="O14" s="150">
        <f t="shared" si="29"/>
        <v>50</v>
      </c>
      <c r="P14" s="150">
        <f t="shared" si="30"/>
        <v>60</v>
      </c>
      <c r="Q14" s="150">
        <f t="shared" si="31"/>
        <v>10</v>
      </c>
      <c r="R14" s="150">
        <f t="shared" si="32"/>
        <v>20</v>
      </c>
      <c r="S14" s="150">
        <f t="shared" ref="S14:T14" si="38">M14+O14</f>
        <v>80</v>
      </c>
      <c r="T14" s="150">
        <f t="shared" si="38"/>
        <v>100</v>
      </c>
      <c r="U14" s="151">
        <f t="shared" si="34"/>
        <v>80</v>
      </c>
      <c r="V14" s="152">
        <f t="shared" si="35"/>
        <v>90</v>
      </c>
      <c r="W14" s="153" t="s">
        <v>90</v>
      </c>
      <c r="X14" s="145">
        <v>8</v>
      </c>
      <c r="Y14" s="145">
        <v>4</v>
      </c>
      <c r="Z14" s="154">
        <f t="shared" si="36"/>
        <v>140</v>
      </c>
      <c r="AA14" s="158"/>
      <c r="AB14" s="159"/>
    </row>
    <row r="15" spans="1:29" x14ac:dyDescent="0.25">
      <c r="A15" s="143">
        <v>2</v>
      </c>
      <c r="B15" s="157" t="s">
        <v>29</v>
      </c>
      <c r="C15" s="145">
        <v>8</v>
      </c>
      <c r="D15" s="146">
        <v>30</v>
      </c>
      <c r="E15" s="146">
        <v>40</v>
      </c>
      <c r="F15" s="147">
        <v>40</v>
      </c>
      <c r="G15" s="147">
        <v>50</v>
      </c>
      <c r="H15" s="146">
        <v>20</v>
      </c>
      <c r="I15" s="146">
        <v>30</v>
      </c>
      <c r="J15" s="148">
        <f t="shared" si="24"/>
        <v>3.2</v>
      </c>
      <c r="K15" s="148">
        <f t="shared" si="25"/>
        <v>4</v>
      </c>
      <c r="L15" s="149">
        <f t="shared" si="26"/>
        <v>200</v>
      </c>
      <c r="M15" s="150">
        <f t="shared" si="27"/>
        <v>60</v>
      </c>
      <c r="N15" s="150">
        <f t="shared" si="28"/>
        <v>80</v>
      </c>
      <c r="O15" s="150">
        <f t="shared" si="29"/>
        <v>80</v>
      </c>
      <c r="P15" s="150">
        <f t="shared" si="30"/>
        <v>100</v>
      </c>
      <c r="Q15" s="150">
        <f t="shared" si="31"/>
        <v>40</v>
      </c>
      <c r="R15" s="150">
        <f t="shared" si="32"/>
        <v>60</v>
      </c>
      <c r="S15" s="150">
        <f t="shared" ref="S15:T15" si="39">M15+O15</f>
        <v>140</v>
      </c>
      <c r="T15" s="150">
        <f t="shared" si="39"/>
        <v>180</v>
      </c>
      <c r="U15" s="151">
        <f t="shared" si="34"/>
        <v>140</v>
      </c>
      <c r="V15" s="152">
        <f t="shared" si="35"/>
        <v>160</v>
      </c>
      <c r="W15" s="153" t="s">
        <v>91</v>
      </c>
      <c r="X15" s="145">
        <v>2</v>
      </c>
      <c r="Y15" s="145">
        <v>2</v>
      </c>
      <c r="Z15" s="154">
        <f t="shared" si="36"/>
        <v>70</v>
      </c>
      <c r="AA15" s="160">
        <f t="shared" ref="AA15:AB15" si="40">AA12/35</f>
        <v>34.785714285714285</v>
      </c>
      <c r="AB15" s="161">
        <f t="shared" si="40"/>
        <v>37.714285714285715</v>
      </c>
    </row>
    <row r="16" spans="1:29" x14ac:dyDescent="0.25">
      <c r="A16" s="143">
        <v>2</v>
      </c>
      <c r="B16" s="157" t="s">
        <v>30</v>
      </c>
      <c r="C16" s="145">
        <v>6</v>
      </c>
      <c r="D16" s="146">
        <v>50</v>
      </c>
      <c r="E16" s="146">
        <v>70</v>
      </c>
      <c r="F16" s="147">
        <v>20</v>
      </c>
      <c r="G16" s="147">
        <v>30</v>
      </c>
      <c r="H16" s="146">
        <v>10</v>
      </c>
      <c r="I16" s="146">
        <v>20</v>
      </c>
      <c r="J16" s="148">
        <f t="shared" si="24"/>
        <v>1.2</v>
      </c>
      <c r="K16" s="148">
        <f t="shared" si="25"/>
        <v>1.8</v>
      </c>
      <c r="L16" s="149">
        <f t="shared" si="26"/>
        <v>150</v>
      </c>
      <c r="M16" s="150">
        <f t="shared" si="27"/>
        <v>75</v>
      </c>
      <c r="N16" s="150">
        <f t="shared" si="28"/>
        <v>105</v>
      </c>
      <c r="O16" s="150">
        <f t="shared" si="29"/>
        <v>30</v>
      </c>
      <c r="P16" s="150">
        <f t="shared" si="30"/>
        <v>45</v>
      </c>
      <c r="Q16" s="150">
        <f t="shared" si="31"/>
        <v>15</v>
      </c>
      <c r="R16" s="150">
        <f t="shared" si="32"/>
        <v>30</v>
      </c>
      <c r="S16" s="150">
        <f t="shared" ref="S16:T16" si="41">M16+O16</f>
        <v>105</v>
      </c>
      <c r="T16" s="150">
        <f t="shared" si="41"/>
        <v>150</v>
      </c>
      <c r="U16" s="151">
        <f t="shared" si="34"/>
        <v>120</v>
      </c>
      <c r="V16" s="152">
        <f t="shared" si="35"/>
        <v>135</v>
      </c>
      <c r="W16" s="153" t="s">
        <v>92</v>
      </c>
      <c r="X16" s="145">
        <v>2</v>
      </c>
      <c r="Y16" s="145">
        <v>1</v>
      </c>
      <c r="Z16" s="154">
        <f t="shared" si="36"/>
        <v>35</v>
      </c>
      <c r="AA16" s="162"/>
      <c r="AB16" s="162"/>
    </row>
    <row r="17" spans="1:29" x14ac:dyDescent="0.25">
      <c r="A17" s="143">
        <v>2</v>
      </c>
      <c r="B17" s="157" t="s">
        <v>31</v>
      </c>
      <c r="C17" s="145">
        <v>6</v>
      </c>
      <c r="D17" s="146">
        <v>40</v>
      </c>
      <c r="E17" s="146">
        <v>50</v>
      </c>
      <c r="F17" s="147">
        <v>20</v>
      </c>
      <c r="G17" s="147">
        <v>40</v>
      </c>
      <c r="H17" s="146">
        <v>10</v>
      </c>
      <c r="I17" s="146">
        <v>20</v>
      </c>
      <c r="J17" s="148">
        <f t="shared" si="24"/>
        <v>1.2</v>
      </c>
      <c r="K17" s="148">
        <f t="shared" si="25"/>
        <v>2.4</v>
      </c>
      <c r="L17" s="149">
        <f t="shared" si="26"/>
        <v>150</v>
      </c>
      <c r="M17" s="150">
        <f t="shared" si="27"/>
        <v>60</v>
      </c>
      <c r="N17" s="150">
        <f t="shared" si="28"/>
        <v>75</v>
      </c>
      <c r="O17" s="150">
        <f t="shared" si="29"/>
        <v>30</v>
      </c>
      <c r="P17" s="150">
        <f t="shared" si="30"/>
        <v>60</v>
      </c>
      <c r="Q17" s="150">
        <f t="shared" si="31"/>
        <v>15</v>
      </c>
      <c r="R17" s="150">
        <f t="shared" si="32"/>
        <v>30</v>
      </c>
      <c r="S17" s="150">
        <f t="shared" ref="S17:T17" si="42">M17+O17</f>
        <v>90</v>
      </c>
      <c r="T17" s="150">
        <f t="shared" si="42"/>
        <v>135</v>
      </c>
      <c r="U17" s="151">
        <f t="shared" si="34"/>
        <v>120</v>
      </c>
      <c r="V17" s="152">
        <f t="shared" si="35"/>
        <v>135</v>
      </c>
      <c r="W17" s="153" t="s">
        <v>93</v>
      </c>
      <c r="X17" s="145">
        <v>1</v>
      </c>
      <c r="Y17" s="145">
        <v>1</v>
      </c>
      <c r="Z17" s="154">
        <f t="shared" si="36"/>
        <v>35</v>
      </c>
      <c r="AA17" s="162">
        <f>SUM(Z12:Z17)</f>
        <v>490</v>
      </c>
      <c r="AB17" s="162"/>
    </row>
    <row r="18" spans="1:29" x14ac:dyDescent="0.25">
      <c r="A18" s="143">
        <v>2</v>
      </c>
      <c r="B18" s="157" t="s">
        <v>32</v>
      </c>
      <c r="C18" s="145">
        <v>6</v>
      </c>
      <c r="D18" s="146">
        <v>50</v>
      </c>
      <c r="E18" s="146">
        <v>60</v>
      </c>
      <c r="F18" s="147">
        <v>20</v>
      </c>
      <c r="G18" s="147">
        <v>30</v>
      </c>
      <c r="H18" s="146">
        <v>10</v>
      </c>
      <c r="I18" s="146">
        <v>20</v>
      </c>
      <c r="J18" s="148">
        <f t="shared" si="24"/>
        <v>1.2</v>
      </c>
      <c r="K18" s="148">
        <f t="shared" si="25"/>
        <v>1.8</v>
      </c>
      <c r="L18" s="149">
        <f t="shared" si="26"/>
        <v>150</v>
      </c>
      <c r="M18" s="150">
        <f t="shared" si="27"/>
        <v>75</v>
      </c>
      <c r="N18" s="150">
        <f t="shared" si="28"/>
        <v>90</v>
      </c>
      <c r="O18" s="150">
        <f t="shared" si="29"/>
        <v>30</v>
      </c>
      <c r="P18" s="150">
        <f t="shared" si="30"/>
        <v>45</v>
      </c>
      <c r="Q18" s="150">
        <f t="shared" si="31"/>
        <v>15</v>
      </c>
      <c r="R18" s="150">
        <f t="shared" si="32"/>
        <v>30</v>
      </c>
      <c r="S18" s="150">
        <f t="shared" ref="S18:T18" si="43">M18+O18</f>
        <v>105</v>
      </c>
      <c r="T18" s="150">
        <f t="shared" si="43"/>
        <v>135</v>
      </c>
      <c r="U18" s="151">
        <f t="shared" si="34"/>
        <v>120</v>
      </c>
      <c r="V18" s="152">
        <f t="shared" si="35"/>
        <v>135</v>
      </c>
      <c r="W18" s="163" t="s">
        <v>95</v>
      </c>
      <c r="X18" s="157"/>
      <c r="Y18" s="164">
        <v>1</v>
      </c>
      <c r="Z18" s="165">
        <v>35</v>
      </c>
      <c r="AA18" s="162"/>
      <c r="AB18" s="162"/>
    </row>
    <row r="19" spans="1:29" x14ac:dyDescent="0.25">
      <c r="A19" s="166" t="s">
        <v>25</v>
      </c>
      <c r="B19" s="167"/>
      <c r="C19" s="168">
        <f>SUM(C12:C18)</f>
        <v>37</v>
      </c>
      <c r="D19" s="168"/>
      <c r="E19" s="168"/>
      <c r="F19" s="168"/>
      <c r="G19" s="168"/>
      <c r="H19" s="168"/>
      <c r="I19" s="168"/>
      <c r="J19" s="169">
        <f t="shared" ref="J19:K19" si="44">SUM(J12:J18)</f>
        <v>10.7</v>
      </c>
      <c r="K19" s="169">
        <f t="shared" si="44"/>
        <v>15.300000000000002</v>
      </c>
      <c r="L19" s="170"/>
      <c r="M19" s="169">
        <f t="shared" ref="M19:V19" si="45">SUM(M12:M18)</f>
        <v>357.5</v>
      </c>
      <c r="N19" s="169">
        <f t="shared" si="45"/>
        <v>465</v>
      </c>
      <c r="O19" s="169">
        <f t="shared" si="45"/>
        <v>267.5</v>
      </c>
      <c r="P19" s="169">
        <f t="shared" si="45"/>
        <v>382.5</v>
      </c>
      <c r="Q19" s="169">
        <f t="shared" si="45"/>
        <v>130</v>
      </c>
      <c r="R19" s="169">
        <f t="shared" si="45"/>
        <v>232.5</v>
      </c>
      <c r="S19" s="171">
        <f t="shared" si="45"/>
        <v>625</v>
      </c>
      <c r="T19" s="171">
        <f t="shared" si="45"/>
        <v>847.5</v>
      </c>
      <c r="U19" s="172">
        <f t="shared" si="45"/>
        <v>692.5</v>
      </c>
      <c r="V19" s="173">
        <f t="shared" si="45"/>
        <v>795</v>
      </c>
      <c r="W19" s="174"/>
      <c r="X19" s="169">
        <f t="shared" ref="X19:Z19" si="46">SUM(X12:X18)</f>
        <v>25</v>
      </c>
      <c r="Y19" s="171">
        <f t="shared" si="46"/>
        <v>15</v>
      </c>
      <c r="Z19" s="175">
        <f t="shared" si="46"/>
        <v>525</v>
      </c>
      <c r="AA19" s="56"/>
      <c r="AB19" s="56"/>
    </row>
    <row r="20" spans="1:29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9" ht="15.75" customHeight="1" x14ac:dyDescent="0.25">
      <c r="A21" s="129">
        <v>3</v>
      </c>
      <c r="B21" s="176" t="s">
        <v>33</v>
      </c>
      <c r="C21" s="131">
        <v>4</v>
      </c>
      <c r="D21" s="132">
        <v>60</v>
      </c>
      <c r="E21" s="132">
        <v>80</v>
      </c>
      <c r="F21" s="133">
        <v>10</v>
      </c>
      <c r="G21" s="133">
        <v>20</v>
      </c>
      <c r="H21" s="132">
        <v>10</v>
      </c>
      <c r="I21" s="132">
        <v>20</v>
      </c>
      <c r="J21" s="134">
        <f t="shared" ref="J21:J27" si="47">(C21*F21)/100</f>
        <v>0.4</v>
      </c>
      <c r="K21" s="134">
        <f t="shared" ref="K21:K27" si="48">C21*G21/100</f>
        <v>0.8</v>
      </c>
      <c r="L21" s="135">
        <f t="shared" ref="L21:L27" si="49">C21*25</f>
        <v>100</v>
      </c>
      <c r="M21" s="136">
        <f t="shared" ref="M21:M27" si="50">C21*25*D21/100</f>
        <v>60</v>
      </c>
      <c r="N21" s="136">
        <f t="shared" ref="N21:N27" si="51">C21*25*E21/100</f>
        <v>80</v>
      </c>
      <c r="O21" s="136">
        <f t="shared" ref="O21:O27" si="52">C21*25*F21/100</f>
        <v>10</v>
      </c>
      <c r="P21" s="136">
        <f t="shared" ref="P21:P27" si="53">C21*25*G21/100</f>
        <v>20</v>
      </c>
      <c r="Q21" s="136">
        <f t="shared" ref="Q21:Q27" si="54">C21*25*H21/100</f>
        <v>10</v>
      </c>
      <c r="R21" s="136">
        <f t="shared" ref="R21:R27" si="55">C21*25*I21/100</f>
        <v>20</v>
      </c>
      <c r="S21" s="136">
        <f t="shared" ref="S21:T21" si="56">M21+O21</f>
        <v>70</v>
      </c>
      <c r="T21" s="136">
        <f t="shared" si="56"/>
        <v>100</v>
      </c>
      <c r="U21" s="137">
        <f t="shared" ref="U21:U27" si="57">L21-R21</f>
        <v>80</v>
      </c>
      <c r="V21" s="138">
        <f t="shared" ref="V21:V27" si="58">L21-Q21</f>
        <v>90</v>
      </c>
      <c r="W21" s="139" t="s">
        <v>86</v>
      </c>
      <c r="X21" s="131">
        <v>8</v>
      </c>
      <c r="Y21" s="131">
        <v>4</v>
      </c>
      <c r="Z21" s="140">
        <f t="shared" ref="Z21:Z26" si="59">Y21*35</f>
        <v>140</v>
      </c>
      <c r="AA21" s="177">
        <f>Z28+U28</f>
        <v>1185</v>
      </c>
      <c r="AB21" s="142">
        <f>Z28+V28</f>
        <v>1280</v>
      </c>
      <c r="AC21" s="114">
        <v>1225</v>
      </c>
    </row>
    <row r="22" spans="1:29" ht="15.75" customHeight="1" x14ac:dyDescent="0.25">
      <c r="A22" s="143">
        <v>3</v>
      </c>
      <c r="B22" s="178" t="s">
        <v>34</v>
      </c>
      <c r="C22" s="145">
        <v>4</v>
      </c>
      <c r="D22" s="146">
        <v>20</v>
      </c>
      <c r="E22" s="146">
        <v>40</v>
      </c>
      <c r="F22" s="147">
        <v>20</v>
      </c>
      <c r="G22" s="147">
        <v>50</v>
      </c>
      <c r="H22" s="146">
        <v>20</v>
      </c>
      <c r="I22" s="146">
        <v>30</v>
      </c>
      <c r="J22" s="148">
        <f t="shared" si="47"/>
        <v>0.8</v>
      </c>
      <c r="K22" s="148">
        <f t="shared" si="48"/>
        <v>2</v>
      </c>
      <c r="L22" s="149">
        <f t="shared" si="49"/>
        <v>100</v>
      </c>
      <c r="M22" s="150">
        <f t="shared" si="50"/>
        <v>20</v>
      </c>
      <c r="N22" s="150">
        <f t="shared" si="51"/>
        <v>40</v>
      </c>
      <c r="O22" s="150">
        <f t="shared" si="52"/>
        <v>20</v>
      </c>
      <c r="P22" s="150">
        <f t="shared" si="53"/>
        <v>50</v>
      </c>
      <c r="Q22" s="150">
        <f t="shared" si="54"/>
        <v>20</v>
      </c>
      <c r="R22" s="150">
        <f t="shared" si="55"/>
        <v>30</v>
      </c>
      <c r="S22" s="150">
        <f t="shared" ref="S22:T22" si="60">M22+O22</f>
        <v>40</v>
      </c>
      <c r="T22" s="150">
        <f t="shared" si="60"/>
        <v>90</v>
      </c>
      <c r="U22" s="151">
        <f t="shared" si="57"/>
        <v>70</v>
      </c>
      <c r="V22" s="152">
        <f t="shared" si="58"/>
        <v>80</v>
      </c>
      <c r="W22" s="153" t="s">
        <v>87</v>
      </c>
      <c r="X22" s="145">
        <v>4</v>
      </c>
      <c r="Y22" s="145">
        <v>2</v>
      </c>
      <c r="Z22" s="154">
        <f t="shared" si="59"/>
        <v>70</v>
      </c>
      <c r="AA22" s="155" t="s">
        <v>88</v>
      </c>
      <c r="AB22" s="179" t="s">
        <v>89</v>
      </c>
    </row>
    <row r="23" spans="1:29" ht="15.75" customHeight="1" x14ac:dyDescent="0.25">
      <c r="A23" s="143">
        <v>3</v>
      </c>
      <c r="B23" s="178" t="s">
        <v>35</v>
      </c>
      <c r="C23" s="145">
        <v>8</v>
      </c>
      <c r="D23" s="146">
        <v>30</v>
      </c>
      <c r="E23" s="146">
        <v>40</v>
      </c>
      <c r="F23" s="147">
        <v>40</v>
      </c>
      <c r="G23" s="147">
        <v>50</v>
      </c>
      <c r="H23" s="146">
        <v>20</v>
      </c>
      <c r="I23" s="146">
        <v>30</v>
      </c>
      <c r="J23" s="148">
        <f t="shared" si="47"/>
        <v>3.2</v>
      </c>
      <c r="K23" s="148">
        <f t="shared" si="48"/>
        <v>4</v>
      </c>
      <c r="L23" s="149">
        <f t="shared" si="49"/>
        <v>200</v>
      </c>
      <c r="M23" s="150">
        <f t="shared" si="50"/>
        <v>60</v>
      </c>
      <c r="N23" s="150">
        <f t="shared" si="51"/>
        <v>80</v>
      </c>
      <c r="O23" s="150">
        <f t="shared" si="52"/>
        <v>80</v>
      </c>
      <c r="P23" s="150">
        <f t="shared" si="53"/>
        <v>100</v>
      </c>
      <c r="Q23" s="150">
        <f t="shared" si="54"/>
        <v>40</v>
      </c>
      <c r="R23" s="150">
        <f t="shared" si="55"/>
        <v>60</v>
      </c>
      <c r="S23" s="150">
        <f t="shared" ref="S23:T23" si="61">M23+O23</f>
        <v>140</v>
      </c>
      <c r="T23" s="150">
        <f t="shared" si="61"/>
        <v>180</v>
      </c>
      <c r="U23" s="151">
        <f t="shared" si="57"/>
        <v>140</v>
      </c>
      <c r="V23" s="152">
        <f t="shared" si="58"/>
        <v>160</v>
      </c>
      <c r="W23" s="153" t="s">
        <v>90</v>
      </c>
      <c r="X23" s="145">
        <v>6</v>
      </c>
      <c r="Y23" s="145">
        <v>3</v>
      </c>
      <c r="Z23" s="154">
        <f t="shared" si="59"/>
        <v>105</v>
      </c>
      <c r="AA23" s="158"/>
      <c r="AB23" s="180"/>
    </row>
    <row r="24" spans="1:29" ht="15.75" customHeight="1" x14ac:dyDescent="0.25">
      <c r="A24" s="143">
        <v>3</v>
      </c>
      <c r="B24" s="178" t="s">
        <v>36</v>
      </c>
      <c r="C24" s="145">
        <v>2</v>
      </c>
      <c r="D24" s="146">
        <v>20</v>
      </c>
      <c r="E24" s="146">
        <v>30</v>
      </c>
      <c r="F24" s="147">
        <v>40</v>
      </c>
      <c r="G24" s="147">
        <v>60</v>
      </c>
      <c r="H24" s="146">
        <v>20</v>
      </c>
      <c r="I24" s="146">
        <v>30</v>
      </c>
      <c r="J24" s="148">
        <f t="shared" si="47"/>
        <v>0.8</v>
      </c>
      <c r="K24" s="148">
        <f t="shared" si="48"/>
        <v>1.2</v>
      </c>
      <c r="L24" s="149">
        <f t="shared" si="49"/>
        <v>50</v>
      </c>
      <c r="M24" s="150">
        <f t="shared" si="50"/>
        <v>10</v>
      </c>
      <c r="N24" s="150">
        <f t="shared" si="51"/>
        <v>15</v>
      </c>
      <c r="O24" s="150">
        <f t="shared" si="52"/>
        <v>20</v>
      </c>
      <c r="P24" s="150">
        <f t="shared" si="53"/>
        <v>30</v>
      </c>
      <c r="Q24" s="150">
        <f t="shared" si="54"/>
        <v>10</v>
      </c>
      <c r="R24" s="150">
        <f t="shared" si="55"/>
        <v>15</v>
      </c>
      <c r="S24" s="150">
        <f t="shared" ref="S24:T24" si="62">M24+O24</f>
        <v>30</v>
      </c>
      <c r="T24" s="150">
        <f t="shared" si="62"/>
        <v>45</v>
      </c>
      <c r="U24" s="151">
        <f t="shared" si="57"/>
        <v>35</v>
      </c>
      <c r="V24" s="152">
        <f t="shared" si="58"/>
        <v>40</v>
      </c>
      <c r="W24" s="153" t="s">
        <v>91</v>
      </c>
      <c r="X24" s="145">
        <v>2</v>
      </c>
      <c r="Y24" s="145">
        <v>2</v>
      </c>
      <c r="Z24" s="154">
        <f t="shared" si="59"/>
        <v>70</v>
      </c>
      <c r="AA24" s="181">
        <f t="shared" ref="AA24:AB24" si="63">AA21/35</f>
        <v>33.857142857142854</v>
      </c>
      <c r="AB24" s="161">
        <f t="shared" si="63"/>
        <v>36.571428571428569</v>
      </c>
    </row>
    <row r="25" spans="1:29" ht="15.75" customHeight="1" x14ac:dyDescent="0.25">
      <c r="A25" s="143">
        <v>3</v>
      </c>
      <c r="B25" s="178" t="s">
        <v>37</v>
      </c>
      <c r="C25" s="145">
        <v>6</v>
      </c>
      <c r="D25" s="146">
        <v>10</v>
      </c>
      <c r="E25" s="146">
        <v>20</v>
      </c>
      <c r="F25" s="147">
        <v>50</v>
      </c>
      <c r="G25" s="147">
        <v>70</v>
      </c>
      <c r="H25" s="146">
        <v>20</v>
      </c>
      <c r="I25" s="146">
        <v>30</v>
      </c>
      <c r="J25" s="148">
        <f t="shared" si="47"/>
        <v>3</v>
      </c>
      <c r="K25" s="148">
        <f t="shared" si="48"/>
        <v>4.2</v>
      </c>
      <c r="L25" s="149">
        <f t="shared" si="49"/>
        <v>150</v>
      </c>
      <c r="M25" s="150">
        <f t="shared" si="50"/>
        <v>15</v>
      </c>
      <c r="N25" s="150">
        <f t="shared" si="51"/>
        <v>30</v>
      </c>
      <c r="O25" s="150">
        <f t="shared" si="52"/>
        <v>75</v>
      </c>
      <c r="P25" s="150">
        <f t="shared" si="53"/>
        <v>105</v>
      </c>
      <c r="Q25" s="150">
        <f t="shared" si="54"/>
        <v>30</v>
      </c>
      <c r="R25" s="150">
        <f t="shared" si="55"/>
        <v>45</v>
      </c>
      <c r="S25" s="150">
        <f t="shared" ref="S25:T25" si="64">M25+O25</f>
        <v>90</v>
      </c>
      <c r="T25" s="150">
        <f t="shared" si="64"/>
        <v>135</v>
      </c>
      <c r="U25" s="151">
        <f t="shared" si="57"/>
        <v>105</v>
      </c>
      <c r="V25" s="152">
        <f t="shared" si="58"/>
        <v>120</v>
      </c>
      <c r="W25" s="153" t="s">
        <v>92</v>
      </c>
      <c r="X25" s="145">
        <v>2</v>
      </c>
      <c r="Y25" s="145">
        <v>1</v>
      </c>
      <c r="Z25" s="154">
        <f t="shared" si="59"/>
        <v>35</v>
      </c>
      <c r="AA25" s="162"/>
      <c r="AB25" s="162"/>
    </row>
    <row r="26" spans="1:29" ht="15.75" customHeight="1" x14ac:dyDescent="0.25">
      <c r="A26" s="143">
        <v>3</v>
      </c>
      <c r="B26" s="178" t="s">
        <v>38</v>
      </c>
      <c r="C26" s="145">
        <v>6</v>
      </c>
      <c r="D26" s="146">
        <v>30</v>
      </c>
      <c r="E26" s="146">
        <v>50</v>
      </c>
      <c r="F26" s="147">
        <v>30</v>
      </c>
      <c r="G26" s="147">
        <v>40</v>
      </c>
      <c r="H26" s="146">
        <v>20</v>
      </c>
      <c r="I26" s="146">
        <v>30</v>
      </c>
      <c r="J26" s="148">
        <f t="shared" si="47"/>
        <v>1.8</v>
      </c>
      <c r="K26" s="148">
        <f t="shared" si="48"/>
        <v>2.4</v>
      </c>
      <c r="L26" s="149">
        <f t="shared" si="49"/>
        <v>150</v>
      </c>
      <c r="M26" s="150">
        <f t="shared" si="50"/>
        <v>45</v>
      </c>
      <c r="N26" s="150">
        <f t="shared" si="51"/>
        <v>75</v>
      </c>
      <c r="O26" s="150">
        <f t="shared" si="52"/>
        <v>45</v>
      </c>
      <c r="P26" s="150">
        <f t="shared" si="53"/>
        <v>60</v>
      </c>
      <c r="Q26" s="150">
        <f t="shared" si="54"/>
        <v>30</v>
      </c>
      <c r="R26" s="150">
        <f t="shared" si="55"/>
        <v>45</v>
      </c>
      <c r="S26" s="150">
        <f t="shared" ref="S26:T26" si="65">M26+O26</f>
        <v>90</v>
      </c>
      <c r="T26" s="150">
        <f t="shared" si="65"/>
        <v>135</v>
      </c>
      <c r="U26" s="151">
        <f t="shared" si="57"/>
        <v>105</v>
      </c>
      <c r="V26" s="152">
        <f t="shared" si="58"/>
        <v>120</v>
      </c>
      <c r="W26" s="153" t="s">
        <v>93</v>
      </c>
      <c r="X26" s="145">
        <v>1</v>
      </c>
      <c r="Y26" s="145">
        <v>1</v>
      </c>
      <c r="Z26" s="182">
        <f t="shared" si="59"/>
        <v>35</v>
      </c>
      <c r="AA26" s="162">
        <f>SUM(Z21:Z26)</f>
        <v>455</v>
      </c>
      <c r="AB26" s="56"/>
    </row>
    <row r="27" spans="1:29" ht="15.75" customHeight="1" x14ac:dyDescent="0.25">
      <c r="A27" s="143">
        <v>3</v>
      </c>
      <c r="B27" s="178" t="s">
        <v>39</v>
      </c>
      <c r="C27" s="145">
        <v>8</v>
      </c>
      <c r="D27" s="146">
        <v>20</v>
      </c>
      <c r="E27" s="146">
        <v>30</v>
      </c>
      <c r="F27" s="147">
        <v>50</v>
      </c>
      <c r="G27" s="147">
        <v>70</v>
      </c>
      <c r="H27" s="146">
        <v>10</v>
      </c>
      <c r="I27" s="146">
        <v>20</v>
      </c>
      <c r="J27" s="148">
        <f t="shared" si="47"/>
        <v>4</v>
      </c>
      <c r="K27" s="148">
        <f t="shared" si="48"/>
        <v>5.6</v>
      </c>
      <c r="L27" s="149">
        <f t="shared" si="49"/>
        <v>200</v>
      </c>
      <c r="M27" s="150">
        <f t="shared" si="50"/>
        <v>40</v>
      </c>
      <c r="N27" s="150">
        <f t="shared" si="51"/>
        <v>60</v>
      </c>
      <c r="O27" s="150">
        <f t="shared" si="52"/>
        <v>100</v>
      </c>
      <c r="P27" s="150">
        <f t="shared" si="53"/>
        <v>140</v>
      </c>
      <c r="Q27" s="150">
        <f t="shared" si="54"/>
        <v>20</v>
      </c>
      <c r="R27" s="150">
        <f t="shared" si="55"/>
        <v>40</v>
      </c>
      <c r="S27" s="150">
        <f t="shared" ref="S27:T27" si="66">M27+O27</f>
        <v>140</v>
      </c>
      <c r="T27" s="150">
        <f t="shared" si="66"/>
        <v>200</v>
      </c>
      <c r="U27" s="151">
        <f t="shared" si="57"/>
        <v>160</v>
      </c>
      <c r="V27" s="152">
        <f t="shared" si="58"/>
        <v>180</v>
      </c>
      <c r="W27" s="163" t="s">
        <v>95</v>
      </c>
      <c r="X27" s="157"/>
      <c r="Y27" s="164">
        <v>1</v>
      </c>
      <c r="Z27" s="165">
        <v>35</v>
      </c>
      <c r="AA27" s="56"/>
      <c r="AB27" s="56"/>
    </row>
    <row r="28" spans="1:29" ht="15.75" customHeight="1" x14ac:dyDescent="0.25">
      <c r="A28" s="183" t="s">
        <v>25</v>
      </c>
      <c r="B28" s="167"/>
      <c r="C28" s="168">
        <f>SUM(C21:C27)</f>
        <v>38</v>
      </c>
      <c r="D28" s="168"/>
      <c r="E28" s="168"/>
      <c r="F28" s="168"/>
      <c r="G28" s="168"/>
      <c r="H28" s="168"/>
      <c r="I28" s="168"/>
      <c r="J28" s="169">
        <f t="shared" ref="J28:K28" si="67">SUM(J21:J27)</f>
        <v>14</v>
      </c>
      <c r="K28" s="169">
        <f t="shared" si="67"/>
        <v>20.2</v>
      </c>
      <c r="L28" s="170"/>
      <c r="M28" s="169">
        <f t="shared" ref="M28:V28" si="68">SUM(M21:M27)</f>
        <v>250</v>
      </c>
      <c r="N28" s="169">
        <f t="shared" si="68"/>
        <v>380</v>
      </c>
      <c r="O28" s="169">
        <f t="shared" si="68"/>
        <v>350</v>
      </c>
      <c r="P28" s="169">
        <f t="shared" si="68"/>
        <v>505</v>
      </c>
      <c r="Q28" s="169">
        <f t="shared" si="68"/>
        <v>160</v>
      </c>
      <c r="R28" s="169">
        <f t="shared" si="68"/>
        <v>255</v>
      </c>
      <c r="S28" s="171">
        <f t="shared" si="68"/>
        <v>600</v>
      </c>
      <c r="T28" s="171">
        <f t="shared" si="68"/>
        <v>885</v>
      </c>
      <c r="U28" s="172">
        <f t="shared" si="68"/>
        <v>695</v>
      </c>
      <c r="V28" s="173">
        <f t="shared" si="68"/>
        <v>790</v>
      </c>
      <c r="W28" s="174"/>
      <c r="X28" s="169">
        <f t="shared" ref="X28:Z28" si="69">SUM(X21:X27)</f>
        <v>23</v>
      </c>
      <c r="Y28" s="171">
        <f t="shared" si="69"/>
        <v>14</v>
      </c>
      <c r="Z28" s="175">
        <f t="shared" si="69"/>
        <v>490</v>
      </c>
      <c r="AA28" s="56"/>
      <c r="AB28" s="56"/>
    </row>
    <row r="29" spans="1:29" ht="15.75" customHeight="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9" ht="15.75" customHeight="1" x14ac:dyDescent="0.25">
      <c r="A30" s="129">
        <v>4</v>
      </c>
      <c r="B30" s="184" t="s">
        <v>40</v>
      </c>
      <c r="C30" s="131">
        <v>4</v>
      </c>
      <c r="D30" s="132">
        <v>20</v>
      </c>
      <c r="E30" s="132">
        <v>30</v>
      </c>
      <c r="F30" s="133">
        <v>50</v>
      </c>
      <c r="G30" s="133">
        <v>60</v>
      </c>
      <c r="H30" s="132">
        <v>10</v>
      </c>
      <c r="I30" s="132">
        <v>20</v>
      </c>
      <c r="J30" s="185">
        <f t="shared" ref="J30:J35" si="70">(C30*F30)/100</f>
        <v>2</v>
      </c>
      <c r="K30" s="185">
        <f t="shared" ref="K30:K35" si="71">(C30*G30)/100</f>
        <v>2.4</v>
      </c>
      <c r="L30" s="135">
        <f t="shared" ref="L30:L35" si="72">C30*25</f>
        <v>100</v>
      </c>
      <c r="M30" s="136">
        <f t="shared" ref="M30:M35" si="73">C30*25*D30/100</f>
        <v>20</v>
      </c>
      <c r="N30" s="136">
        <f t="shared" ref="N30:N35" si="74">C30*25*E30/100</f>
        <v>30</v>
      </c>
      <c r="O30" s="136">
        <f t="shared" ref="O30:O35" si="75">C30*25*F30/100</f>
        <v>50</v>
      </c>
      <c r="P30" s="136">
        <f t="shared" ref="P30:P35" si="76">C30*25*G30/100</f>
        <v>60</v>
      </c>
      <c r="Q30" s="136">
        <f t="shared" ref="Q30:Q35" si="77">C30*25*H30/100</f>
        <v>10</v>
      </c>
      <c r="R30" s="136">
        <f t="shared" ref="R30:R35" si="78">C30*25*I30/100</f>
        <v>20</v>
      </c>
      <c r="S30" s="136">
        <f t="shared" ref="S30:T30" si="79">M30+O30</f>
        <v>70</v>
      </c>
      <c r="T30" s="136">
        <f t="shared" si="79"/>
        <v>90</v>
      </c>
      <c r="U30" s="137">
        <f t="shared" ref="U30:U35" si="80">L30-R30</f>
        <v>80</v>
      </c>
      <c r="V30" s="138">
        <f t="shared" ref="V30:V35" si="81">L30-Q30</f>
        <v>90</v>
      </c>
      <c r="W30" s="139" t="s">
        <v>86</v>
      </c>
      <c r="X30" s="131">
        <v>8</v>
      </c>
      <c r="Y30" s="131">
        <v>4</v>
      </c>
      <c r="Z30" s="140">
        <f t="shared" ref="Z30:Z36" si="82">Y30*32</f>
        <v>128</v>
      </c>
      <c r="AA30" s="177">
        <f>Z38+U38</f>
        <v>1142</v>
      </c>
      <c r="AB30" s="142">
        <f>Z38+V38</f>
        <v>1237</v>
      </c>
      <c r="AC30" s="186">
        <v>1120</v>
      </c>
    </row>
    <row r="31" spans="1:29" ht="15.75" customHeight="1" x14ac:dyDescent="0.25">
      <c r="A31" s="143">
        <v>4</v>
      </c>
      <c r="B31" s="187" t="s">
        <v>41</v>
      </c>
      <c r="C31" s="145">
        <v>6</v>
      </c>
      <c r="D31" s="146">
        <v>30</v>
      </c>
      <c r="E31" s="146">
        <v>40</v>
      </c>
      <c r="F31" s="147">
        <v>40</v>
      </c>
      <c r="G31" s="147">
        <v>60</v>
      </c>
      <c r="H31" s="146">
        <v>10</v>
      </c>
      <c r="I31" s="146">
        <v>20</v>
      </c>
      <c r="J31" s="188">
        <f t="shared" si="70"/>
        <v>2.4</v>
      </c>
      <c r="K31" s="188">
        <f t="shared" si="71"/>
        <v>3.6</v>
      </c>
      <c r="L31" s="149">
        <f t="shared" si="72"/>
        <v>150</v>
      </c>
      <c r="M31" s="150">
        <f t="shared" si="73"/>
        <v>45</v>
      </c>
      <c r="N31" s="150">
        <f t="shared" si="74"/>
        <v>60</v>
      </c>
      <c r="O31" s="150">
        <f t="shared" si="75"/>
        <v>60</v>
      </c>
      <c r="P31" s="150">
        <f t="shared" si="76"/>
        <v>90</v>
      </c>
      <c r="Q31" s="150">
        <f t="shared" si="77"/>
        <v>15</v>
      </c>
      <c r="R31" s="150">
        <f t="shared" si="78"/>
        <v>30</v>
      </c>
      <c r="S31" s="150">
        <f t="shared" ref="S31:T31" si="83">M31+O31</f>
        <v>105</v>
      </c>
      <c r="T31" s="150">
        <f t="shared" si="83"/>
        <v>150</v>
      </c>
      <c r="U31" s="151">
        <f t="shared" si="80"/>
        <v>120</v>
      </c>
      <c r="V31" s="152">
        <f t="shared" si="81"/>
        <v>135</v>
      </c>
      <c r="W31" s="153" t="s">
        <v>87</v>
      </c>
      <c r="X31" s="145">
        <v>4</v>
      </c>
      <c r="Y31" s="145">
        <v>2</v>
      </c>
      <c r="Z31" s="182">
        <f t="shared" si="82"/>
        <v>64</v>
      </c>
      <c r="AA31" s="155" t="s">
        <v>88</v>
      </c>
      <c r="AB31" s="179" t="s">
        <v>89</v>
      </c>
    </row>
    <row r="32" spans="1:29" ht="15.75" customHeight="1" x14ac:dyDescent="0.25">
      <c r="A32" s="143">
        <v>4</v>
      </c>
      <c r="B32" s="187" t="s">
        <v>42</v>
      </c>
      <c r="C32" s="145">
        <v>6</v>
      </c>
      <c r="D32" s="146">
        <v>20</v>
      </c>
      <c r="E32" s="146">
        <v>30</v>
      </c>
      <c r="F32" s="147">
        <v>50</v>
      </c>
      <c r="G32" s="147">
        <v>60</v>
      </c>
      <c r="H32" s="146">
        <v>20</v>
      </c>
      <c r="I32" s="146">
        <v>30</v>
      </c>
      <c r="J32" s="188">
        <f t="shared" si="70"/>
        <v>3</v>
      </c>
      <c r="K32" s="188">
        <f t="shared" si="71"/>
        <v>3.6</v>
      </c>
      <c r="L32" s="149">
        <f t="shared" si="72"/>
        <v>150</v>
      </c>
      <c r="M32" s="150">
        <f t="shared" si="73"/>
        <v>30</v>
      </c>
      <c r="N32" s="150">
        <f t="shared" si="74"/>
        <v>45</v>
      </c>
      <c r="O32" s="150">
        <f t="shared" si="75"/>
        <v>75</v>
      </c>
      <c r="P32" s="150">
        <f t="shared" si="76"/>
        <v>90</v>
      </c>
      <c r="Q32" s="150">
        <f t="shared" si="77"/>
        <v>30</v>
      </c>
      <c r="R32" s="150">
        <f t="shared" si="78"/>
        <v>45</v>
      </c>
      <c r="S32" s="150">
        <f t="shared" ref="S32:T32" si="84">M32+O32</f>
        <v>105</v>
      </c>
      <c r="T32" s="150">
        <f t="shared" si="84"/>
        <v>135</v>
      </c>
      <c r="U32" s="151">
        <f t="shared" si="80"/>
        <v>105</v>
      </c>
      <c r="V32" s="152">
        <f t="shared" si="81"/>
        <v>120</v>
      </c>
      <c r="W32" s="153" t="s">
        <v>90</v>
      </c>
      <c r="X32" s="145">
        <v>6</v>
      </c>
      <c r="Y32" s="145">
        <v>3</v>
      </c>
      <c r="Z32" s="182">
        <f t="shared" si="82"/>
        <v>96</v>
      </c>
      <c r="AA32" s="158"/>
      <c r="AB32" s="180"/>
    </row>
    <row r="33" spans="1:28" ht="15.75" customHeight="1" x14ac:dyDescent="0.25">
      <c r="A33" s="143">
        <v>4</v>
      </c>
      <c r="B33" s="187" t="s">
        <v>43</v>
      </c>
      <c r="C33" s="145">
        <v>6</v>
      </c>
      <c r="D33" s="146">
        <v>10</v>
      </c>
      <c r="E33" s="146">
        <v>20</v>
      </c>
      <c r="F33" s="147">
        <v>50</v>
      </c>
      <c r="G33" s="147">
        <v>70</v>
      </c>
      <c r="H33" s="146">
        <v>20</v>
      </c>
      <c r="I33" s="146">
        <v>30</v>
      </c>
      <c r="J33" s="188">
        <f t="shared" si="70"/>
        <v>3</v>
      </c>
      <c r="K33" s="188">
        <f t="shared" si="71"/>
        <v>4.2</v>
      </c>
      <c r="L33" s="149">
        <f t="shared" si="72"/>
        <v>150</v>
      </c>
      <c r="M33" s="150">
        <f t="shared" si="73"/>
        <v>15</v>
      </c>
      <c r="N33" s="150">
        <f t="shared" si="74"/>
        <v>30</v>
      </c>
      <c r="O33" s="150">
        <f t="shared" si="75"/>
        <v>75</v>
      </c>
      <c r="P33" s="150">
        <f t="shared" si="76"/>
        <v>105</v>
      </c>
      <c r="Q33" s="150">
        <f t="shared" si="77"/>
        <v>30</v>
      </c>
      <c r="R33" s="150">
        <f t="shared" si="78"/>
        <v>45</v>
      </c>
      <c r="S33" s="150">
        <f t="shared" ref="S33:T33" si="85">M33+O33</f>
        <v>90</v>
      </c>
      <c r="T33" s="150">
        <f t="shared" si="85"/>
        <v>135</v>
      </c>
      <c r="U33" s="151">
        <f t="shared" si="80"/>
        <v>105</v>
      </c>
      <c r="V33" s="152">
        <f t="shared" si="81"/>
        <v>120</v>
      </c>
      <c r="W33" s="153" t="s">
        <v>91</v>
      </c>
      <c r="X33" s="145">
        <v>2</v>
      </c>
      <c r="Y33" s="145">
        <v>2</v>
      </c>
      <c r="Z33" s="182">
        <f t="shared" si="82"/>
        <v>64</v>
      </c>
      <c r="AA33" s="181">
        <f t="shared" ref="AA33:AB33" si="86">AA30/32</f>
        <v>35.6875</v>
      </c>
      <c r="AB33" s="161">
        <f t="shared" si="86"/>
        <v>38.65625</v>
      </c>
    </row>
    <row r="34" spans="1:28" ht="15.75" customHeight="1" x14ac:dyDescent="0.25">
      <c r="A34" s="143">
        <v>4</v>
      </c>
      <c r="B34" s="187" t="s">
        <v>44</v>
      </c>
      <c r="C34" s="145">
        <v>4</v>
      </c>
      <c r="D34" s="146">
        <v>30</v>
      </c>
      <c r="E34" s="146">
        <v>40</v>
      </c>
      <c r="F34" s="147">
        <v>30</v>
      </c>
      <c r="G34" s="147">
        <v>40</v>
      </c>
      <c r="H34" s="146">
        <v>20</v>
      </c>
      <c r="I34" s="146">
        <v>40</v>
      </c>
      <c r="J34" s="188">
        <f t="shared" si="70"/>
        <v>1.2</v>
      </c>
      <c r="K34" s="188">
        <f t="shared" si="71"/>
        <v>1.6</v>
      </c>
      <c r="L34" s="149">
        <f t="shared" si="72"/>
        <v>100</v>
      </c>
      <c r="M34" s="150">
        <f t="shared" si="73"/>
        <v>30</v>
      </c>
      <c r="N34" s="150">
        <f t="shared" si="74"/>
        <v>40</v>
      </c>
      <c r="O34" s="150">
        <f t="shared" si="75"/>
        <v>30</v>
      </c>
      <c r="P34" s="150">
        <f t="shared" si="76"/>
        <v>40</v>
      </c>
      <c r="Q34" s="150">
        <f t="shared" si="77"/>
        <v>20</v>
      </c>
      <c r="R34" s="150">
        <f t="shared" si="78"/>
        <v>40</v>
      </c>
      <c r="S34" s="150">
        <f t="shared" ref="S34:T34" si="87">M34+O34</f>
        <v>60</v>
      </c>
      <c r="T34" s="150">
        <f t="shared" si="87"/>
        <v>80</v>
      </c>
      <c r="U34" s="151">
        <f t="shared" si="80"/>
        <v>60</v>
      </c>
      <c r="V34" s="152">
        <f t="shared" si="81"/>
        <v>80</v>
      </c>
      <c r="W34" s="153" t="s">
        <v>96</v>
      </c>
      <c r="X34" s="145">
        <v>3</v>
      </c>
      <c r="Y34" s="145">
        <v>2</v>
      </c>
      <c r="Z34" s="182">
        <f t="shared" si="82"/>
        <v>64</v>
      </c>
      <c r="AA34" s="162"/>
      <c r="AB34" s="162"/>
    </row>
    <row r="35" spans="1:28" ht="15.75" customHeight="1" x14ac:dyDescent="0.25">
      <c r="A35" s="143">
        <v>4</v>
      </c>
      <c r="B35" s="187" t="s">
        <v>39</v>
      </c>
      <c r="C35" s="145">
        <v>8</v>
      </c>
      <c r="D35" s="146">
        <v>20</v>
      </c>
      <c r="E35" s="146">
        <v>30</v>
      </c>
      <c r="F35" s="147">
        <v>50</v>
      </c>
      <c r="G35" s="147">
        <v>70</v>
      </c>
      <c r="H35" s="146">
        <v>10</v>
      </c>
      <c r="I35" s="146">
        <v>20</v>
      </c>
      <c r="J35" s="188">
        <f t="shared" si="70"/>
        <v>4</v>
      </c>
      <c r="K35" s="188">
        <f t="shared" si="71"/>
        <v>5.6</v>
      </c>
      <c r="L35" s="149">
        <f t="shared" si="72"/>
        <v>200</v>
      </c>
      <c r="M35" s="150">
        <f t="shared" si="73"/>
        <v>40</v>
      </c>
      <c r="N35" s="150">
        <f t="shared" si="74"/>
        <v>60</v>
      </c>
      <c r="O35" s="150">
        <f t="shared" si="75"/>
        <v>100</v>
      </c>
      <c r="P35" s="150">
        <f t="shared" si="76"/>
        <v>140</v>
      </c>
      <c r="Q35" s="150">
        <f t="shared" si="77"/>
        <v>20</v>
      </c>
      <c r="R35" s="150">
        <f t="shared" si="78"/>
        <v>40</v>
      </c>
      <c r="S35" s="150">
        <f t="shared" ref="S35:T35" si="88">M35+O35</f>
        <v>140</v>
      </c>
      <c r="T35" s="150">
        <f t="shared" si="88"/>
        <v>200</v>
      </c>
      <c r="U35" s="151">
        <f t="shared" si="80"/>
        <v>160</v>
      </c>
      <c r="V35" s="152">
        <f t="shared" si="81"/>
        <v>180</v>
      </c>
      <c r="W35" s="153" t="s">
        <v>97</v>
      </c>
      <c r="X35" s="145">
        <v>2</v>
      </c>
      <c r="Y35" s="145">
        <v>1</v>
      </c>
      <c r="Z35" s="182">
        <f t="shared" si="82"/>
        <v>32</v>
      </c>
      <c r="AA35" s="56"/>
      <c r="AB35" s="56"/>
    </row>
    <row r="36" spans="1:28" ht="15.75" customHeight="1" x14ac:dyDescent="0.25">
      <c r="A36" s="143"/>
      <c r="B36" s="187"/>
      <c r="C36" s="150"/>
      <c r="D36" s="146"/>
      <c r="E36" s="146"/>
      <c r="F36" s="147"/>
      <c r="G36" s="147"/>
      <c r="H36" s="146"/>
      <c r="I36" s="146"/>
      <c r="J36" s="188"/>
      <c r="K36" s="188"/>
      <c r="L36" s="149"/>
      <c r="M36" s="150"/>
      <c r="N36" s="150"/>
      <c r="O36" s="150"/>
      <c r="P36" s="150"/>
      <c r="Q36" s="150"/>
      <c r="R36" s="150"/>
      <c r="S36" s="150"/>
      <c r="T36" s="150"/>
      <c r="U36" s="151"/>
      <c r="V36" s="152"/>
      <c r="W36" s="153" t="s">
        <v>93</v>
      </c>
      <c r="X36" s="145">
        <v>1</v>
      </c>
      <c r="Y36" s="145">
        <v>1</v>
      </c>
      <c r="Z36" s="182">
        <f t="shared" si="82"/>
        <v>32</v>
      </c>
      <c r="AA36" s="56">
        <f>SUM(Z30:Z36)</f>
        <v>480</v>
      </c>
      <c r="AB36" s="56"/>
    </row>
    <row r="37" spans="1:28" ht="15.75" customHeight="1" x14ac:dyDescent="0.25">
      <c r="A37" s="143"/>
      <c r="B37" s="187"/>
      <c r="C37" s="150"/>
      <c r="D37" s="146"/>
      <c r="E37" s="146"/>
      <c r="F37" s="147"/>
      <c r="G37" s="147"/>
      <c r="H37" s="146"/>
      <c r="I37" s="146"/>
      <c r="J37" s="188"/>
      <c r="K37" s="188"/>
      <c r="L37" s="149"/>
      <c r="M37" s="150"/>
      <c r="N37" s="150"/>
      <c r="O37" s="150"/>
      <c r="P37" s="150"/>
      <c r="Q37" s="150"/>
      <c r="R37" s="150"/>
      <c r="S37" s="150"/>
      <c r="T37" s="150"/>
      <c r="U37" s="151"/>
      <c r="V37" s="152"/>
      <c r="W37" s="163" t="s">
        <v>95</v>
      </c>
      <c r="X37" s="157"/>
      <c r="Y37" s="164">
        <v>1</v>
      </c>
      <c r="Z37" s="165">
        <v>32</v>
      </c>
      <c r="AA37" s="56"/>
      <c r="AB37" s="56"/>
    </row>
    <row r="38" spans="1:28" ht="15.75" customHeight="1" x14ac:dyDescent="0.25">
      <c r="A38" s="166" t="s">
        <v>25</v>
      </c>
      <c r="B38" s="167"/>
      <c r="C38" s="168">
        <f>SUM(C30:C37)</f>
        <v>34</v>
      </c>
      <c r="D38" s="168"/>
      <c r="E38" s="168"/>
      <c r="F38" s="168"/>
      <c r="G38" s="168"/>
      <c r="H38" s="168"/>
      <c r="I38" s="168"/>
      <c r="J38" s="169">
        <f t="shared" ref="J38:K38" si="89">SUM(J30:J37)</f>
        <v>15.6</v>
      </c>
      <c r="K38" s="169">
        <f t="shared" si="89"/>
        <v>21</v>
      </c>
      <c r="L38" s="170"/>
      <c r="M38" s="169">
        <f t="shared" ref="M38:T38" si="90">SUM(M30:M37)</f>
        <v>180</v>
      </c>
      <c r="N38" s="169">
        <f t="shared" si="90"/>
        <v>265</v>
      </c>
      <c r="O38" s="169">
        <f t="shared" si="90"/>
        <v>390</v>
      </c>
      <c r="P38" s="169">
        <f t="shared" si="90"/>
        <v>525</v>
      </c>
      <c r="Q38" s="169">
        <f t="shared" si="90"/>
        <v>125</v>
      </c>
      <c r="R38" s="169">
        <f t="shared" si="90"/>
        <v>220</v>
      </c>
      <c r="S38" s="171">
        <f t="shared" si="90"/>
        <v>570</v>
      </c>
      <c r="T38" s="171">
        <f t="shared" si="90"/>
        <v>790</v>
      </c>
      <c r="U38" s="189">
        <f t="shared" ref="U38:V38" si="91">SUM(U30:U35)</f>
        <v>630</v>
      </c>
      <c r="V38" s="190">
        <f t="shared" si="91"/>
        <v>725</v>
      </c>
      <c r="W38" s="174"/>
      <c r="X38" s="169">
        <f t="shared" ref="X38:Z38" si="92">SUM(X30:X37)</f>
        <v>26</v>
      </c>
      <c r="Y38" s="171">
        <f t="shared" si="92"/>
        <v>16</v>
      </c>
      <c r="Z38" s="175">
        <f t="shared" si="92"/>
        <v>512</v>
      </c>
      <c r="AA38" s="56"/>
      <c r="AB38" s="56"/>
    </row>
    <row r="39" spans="1:28" ht="15.75" customHeight="1" x14ac:dyDescent="0.25">
      <c r="A39" s="191" t="s">
        <v>45</v>
      </c>
      <c r="B39" s="184"/>
      <c r="C39" s="131"/>
      <c r="D39" s="131"/>
      <c r="E39" s="131"/>
      <c r="F39" s="131"/>
      <c r="G39" s="131"/>
      <c r="H39" s="131"/>
      <c r="I39" s="131"/>
      <c r="J39" s="136"/>
      <c r="K39" s="136"/>
      <c r="L39" s="135"/>
      <c r="M39" s="136"/>
      <c r="N39" s="136"/>
      <c r="O39" s="136"/>
      <c r="P39" s="136"/>
      <c r="Q39" s="136"/>
      <c r="R39" s="136"/>
      <c r="S39" s="192"/>
      <c r="T39" s="193"/>
      <c r="U39" s="56"/>
      <c r="V39" s="56"/>
      <c r="W39" s="56"/>
      <c r="X39" s="56"/>
      <c r="Y39" s="56"/>
      <c r="Z39" s="56"/>
      <c r="AA39" s="56"/>
      <c r="AB39" s="56"/>
    </row>
    <row r="40" spans="1:28" ht="15.75" customHeight="1" x14ac:dyDescent="0.25">
      <c r="A40" s="194">
        <v>3</v>
      </c>
      <c r="B40" s="195" t="s">
        <v>46</v>
      </c>
      <c r="C40" s="145">
        <v>8</v>
      </c>
      <c r="D40" s="146">
        <v>20</v>
      </c>
      <c r="E40" s="146">
        <v>30</v>
      </c>
      <c r="F40" s="147">
        <v>50</v>
      </c>
      <c r="G40" s="147">
        <v>70</v>
      </c>
      <c r="H40" s="146">
        <v>10</v>
      </c>
      <c r="I40" s="146">
        <v>20</v>
      </c>
      <c r="J40" s="148">
        <f t="shared" ref="J40:J47" si="93">(C40*F40)/100</f>
        <v>4</v>
      </c>
      <c r="K40" s="148">
        <f t="shared" ref="K40:K47" si="94">C40*G40/100</f>
        <v>5.6</v>
      </c>
      <c r="L40" s="149">
        <f t="shared" ref="L40:L47" si="95">C40*25</f>
        <v>200</v>
      </c>
      <c r="M40" s="150">
        <f t="shared" ref="M40:M47" si="96">C40*25*D40/100</f>
        <v>40</v>
      </c>
      <c r="N40" s="150">
        <f t="shared" ref="N40:N47" si="97">C40*25*E40/100</f>
        <v>60</v>
      </c>
      <c r="O40" s="150">
        <f t="shared" ref="O40:O47" si="98">C40*25*F40/100</f>
        <v>100</v>
      </c>
      <c r="P40" s="150">
        <f t="shared" ref="P40:P47" si="99">C40*25*G40/100</f>
        <v>140</v>
      </c>
      <c r="Q40" s="150">
        <f t="shared" ref="Q40:Q47" si="100">C40*25*H40/100</f>
        <v>20</v>
      </c>
      <c r="R40" s="150">
        <f t="shared" ref="R40:R47" si="101">C40*25*I40/100</f>
        <v>40</v>
      </c>
      <c r="S40" s="150">
        <f t="shared" ref="S40:T40" si="102">M40+O40</f>
        <v>140</v>
      </c>
      <c r="T40" s="196">
        <f t="shared" si="102"/>
        <v>200</v>
      </c>
      <c r="U40" s="56"/>
      <c r="V40" s="56"/>
      <c r="W40" s="56"/>
      <c r="X40" s="56"/>
      <c r="Y40" s="56"/>
      <c r="Z40" s="56"/>
      <c r="AA40" s="56"/>
      <c r="AB40" s="56"/>
    </row>
    <row r="41" spans="1:28" ht="15.75" customHeight="1" x14ac:dyDescent="0.25">
      <c r="A41" s="194">
        <v>3</v>
      </c>
      <c r="B41" s="187" t="s">
        <v>47</v>
      </c>
      <c r="C41" s="145">
        <v>8</v>
      </c>
      <c r="D41" s="146">
        <v>20</v>
      </c>
      <c r="E41" s="146">
        <v>30</v>
      </c>
      <c r="F41" s="147">
        <v>50</v>
      </c>
      <c r="G41" s="147">
        <v>70</v>
      </c>
      <c r="H41" s="146">
        <v>10</v>
      </c>
      <c r="I41" s="146">
        <v>20</v>
      </c>
      <c r="J41" s="148">
        <f t="shared" si="93"/>
        <v>4</v>
      </c>
      <c r="K41" s="148">
        <f t="shared" si="94"/>
        <v>5.6</v>
      </c>
      <c r="L41" s="149">
        <f t="shared" si="95"/>
        <v>200</v>
      </c>
      <c r="M41" s="150">
        <f t="shared" si="96"/>
        <v>40</v>
      </c>
      <c r="N41" s="150">
        <f t="shared" si="97"/>
        <v>60</v>
      </c>
      <c r="O41" s="150">
        <f t="shared" si="98"/>
        <v>100</v>
      </c>
      <c r="P41" s="150">
        <f t="shared" si="99"/>
        <v>140</v>
      </c>
      <c r="Q41" s="150">
        <f t="shared" si="100"/>
        <v>20</v>
      </c>
      <c r="R41" s="150">
        <f t="shared" si="101"/>
        <v>40</v>
      </c>
      <c r="S41" s="150">
        <f t="shared" ref="S41:T41" si="103">M41+O41</f>
        <v>140</v>
      </c>
      <c r="T41" s="196">
        <f t="shared" si="103"/>
        <v>200</v>
      </c>
      <c r="U41" s="56"/>
      <c r="V41" s="56"/>
      <c r="W41" s="56"/>
      <c r="X41" s="56"/>
      <c r="Y41" s="56"/>
      <c r="Z41" s="56"/>
      <c r="AA41" s="56"/>
      <c r="AB41" s="56"/>
    </row>
    <row r="42" spans="1:28" ht="15.75" customHeight="1" x14ac:dyDescent="0.25">
      <c r="A42" s="194">
        <v>3</v>
      </c>
      <c r="B42" s="187" t="s">
        <v>48</v>
      </c>
      <c r="C42" s="145">
        <v>8</v>
      </c>
      <c r="D42" s="146">
        <v>20</v>
      </c>
      <c r="E42" s="146">
        <v>30</v>
      </c>
      <c r="F42" s="147">
        <v>50</v>
      </c>
      <c r="G42" s="147">
        <v>70</v>
      </c>
      <c r="H42" s="146">
        <v>10</v>
      </c>
      <c r="I42" s="146">
        <v>20</v>
      </c>
      <c r="J42" s="148">
        <f t="shared" si="93"/>
        <v>4</v>
      </c>
      <c r="K42" s="148">
        <f t="shared" si="94"/>
        <v>5.6</v>
      </c>
      <c r="L42" s="149">
        <f t="shared" si="95"/>
        <v>200</v>
      </c>
      <c r="M42" s="150">
        <f t="shared" si="96"/>
        <v>40</v>
      </c>
      <c r="N42" s="150">
        <f t="shared" si="97"/>
        <v>60</v>
      </c>
      <c r="O42" s="150">
        <f t="shared" si="98"/>
        <v>100</v>
      </c>
      <c r="P42" s="150">
        <f t="shared" si="99"/>
        <v>140</v>
      </c>
      <c r="Q42" s="150">
        <f t="shared" si="100"/>
        <v>20</v>
      </c>
      <c r="R42" s="150">
        <f t="shared" si="101"/>
        <v>40</v>
      </c>
      <c r="S42" s="150">
        <f t="shared" ref="S42:T42" si="104">M42+O42</f>
        <v>140</v>
      </c>
      <c r="T42" s="196">
        <f t="shared" si="104"/>
        <v>200</v>
      </c>
      <c r="U42" s="56"/>
      <c r="V42" s="56"/>
      <c r="W42" s="56"/>
      <c r="X42" s="56"/>
      <c r="Y42" s="56"/>
      <c r="Z42" s="56"/>
      <c r="AA42" s="56"/>
      <c r="AB42" s="56"/>
    </row>
    <row r="43" spans="1:28" ht="15.75" customHeight="1" x14ac:dyDescent="0.25">
      <c r="A43" s="194">
        <v>3</v>
      </c>
      <c r="B43" s="187" t="s">
        <v>49</v>
      </c>
      <c r="C43" s="145">
        <v>8</v>
      </c>
      <c r="D43" s="146">
        <v>20</v>
      </c>
      <c r="E43" s="146">
        <v>30</v>
      </c>
      <c r="F43" s="147">
        <v>50</v>
      </c>
      <c r="G43" s="147">
        <v>70</v>
      </c>
      <c r="H43" s="146">
        <v>10</v>
      </c>
      <c r="I43" s="146">
        <v>20</v>
      </c>
      <c r="J43" s="148">
        <f t="shared" si="93"/>
        <v>4</v>
      </c>
      <c r="K43" s="148">
        <f t="shared" si="94"/>
        <v>5.6</v>
      </c>
      <c r="L43" s="149">
        <f t="shared" si="95"/>
        <v>200</v>
      </c>
      <c r="M43" s="150">
        <f t="shared" si="96"/>
        <v>40</v>
      </c>
      <c r="N43" s="150">
        <f t="shared" si="97"/>
        <v>60</v>
      </c>
      <c r="O43" s="150">
        <f t="shared" si="98"/>
        <v>100</v>
      </c>
      <c r="P43" s="150">
        <f t="shared" si="99"/>
        <v>140</v>
      </c>
      <c r="Q43" s="150">
        <f t="shared" si="100"/>
        <v>20</v>
      </c>
      <c r="R43" s="150">
        <f t="shared" si="101"/>
        <v>40</v>
      </c>
      <c r="S43" s="150">
        <f t="shared" ref="S43:T43" si="105">M43+O43</f>
        <v>140</v>
      </c>
      <c r="T43" s="196">
        <f t="shared" si="105"/>
        <v>200</v>
      </c>
      <c r="U43" s="56"/>
      <c r="V43" s="56"/>
      <c r="W43" s="56"/>
      <c r="X43" s="56"/>
      <c r="Y43" s="56"/>
      <c r="Z43" s="56"/>
      <c r="AA43" s="56"/>
      <c r="AB43" s="56"/>
    </row>
    <row r="44" spans="1:28" ht="15.75" customHeight="1" x14ac:dyDescent="0.25">
      <c r="A44" s="194">
        <v>4</v>
      </c>
      <c r="B44" s="187" t="s">
        <v>50</v>
      </c>
      <c r="C44" s="145">
        <v>8</v>
      </c>
      <c r="D44" s="146">
        <v>20</v>
      </c>
      <c r="E44" s="146">
        <v>30</v>
      </c>
      <c r="F44" s="147">
        <v>50</v>
      </c>
      <c r="G44" s="147">
        <v>70</v>
      </c>
      <c r="H44" s="146">
        <v>10</v>
      </c>
      <c r="I44" s="146">
        <v>20</v>
      </c>
      <c r="J44" s="148">
        <f t="shared" si="93"/>
        <v>4</v>
      </c>
      <c r="K44" s="148">
        <f t="shared" si="94"/>
        <v>5.6</v>
      </c>
      <c r="L44" s="149">
        <f t="shared" si="95"/>
        <v>200</v>
      </c>
      <c r="M44" s="150">
        <f t="shared" si="96"/>
        <v>40</v>
      </c>
      <c r="N44" s="150">
        <f t="shared" si="97"/>
        <v>60</v>
      </c>
      <c r="O44" s="150">
        <f t="shared" si="98"/>
        <v>100</v>
      </c>
      <c r="P44" s="150">
        <f t="shared" si="99"/>
        <v>140</v>
      </c>
      <c r="Q44" s="150">
        <f t="shared" si="100"/>
        <v>20</v>
      </c>
      <c r="R44" s="150">
        <f t="shared" si="101"/>
        <v>40</v>
      </c>
      <c r="S44" s="150">
        <f t="shared" ref="S44:T44" si="106">M44+O44</f>
        <v>140</v>
      </c>
      <c r="T44" s="196">
        <f t="shared" si="106"/>
        <v>200</v>
      </c>
      <c r="U44" s="56"/>
      <c r="V44" s="56"/>
      <c r="W44" s="56"/>
      <c r="X44" s="56"/>
      <c r="Y44" s="56"/>
      <c r="Z44" s="56"/>
      <c r="AA44" s="56"/>
      <c r="AB44" s="56"/>
    </row>
    <row r="45" spans="1:28" ht="15.75" customHeight="1" x14ac:dyDescent="0.25">
      <c r="A45" s="194">
        <v>4</v>
      </c>
      <c r="B45" s="187" t="s">
        <v>51</v>
      </c>
      <c r="C45" s="145">
        <v>8</v>
      </c>
      <c r="D45" s="146">
        <v>20</v>
      </c>
      <c r="E45" s="146">
        <v>30</v>
      </c>
      <c r="F45" s="147">
        <v>50</v>
      </c>
      <c r="G45" s="147">
        <v>70</v>
      </c>
      <c r="H45" s="146">
        <v>10</v>
      </c>
      <c r="I45" s="146">
        <v>20</v>
      </c>
      <c r="J45" s="148">
        <f t="shared" si="93"/>
        <v>4</v>
      </c>
      <c r="K45" s="148">
        <f t="shared" si="94"/>
        <v>5.6</v>
      </c>
      <c r="L45" s="149">
        <f t="shared" si="95"/>
        <v>200</v>
      </c>
      <c r="M45" s="150">
        <f t="shared" si="96"/>
        <v>40</v>
      </c>
      <c r="N45" s="150">
        <f t="shared" si="97"/>
        <v>60</v>
      </c>
      <c r="O45" s="150">
        <f t="shared" si="98"/>
        <v>100</v>
      </c>
      <c r="P45" s="150">
        <f t="shared" si="99"/>
        <v>140</v>
      </c>
      <c r="Q45" s="150">
        <f t="shared" si="100"/>
        <v>20</v>
      </c>
      <c r="R45" s="150">
        <f t="shared" si="101"/>
        <v>40</v>
      </c>
      <c r="S45" s="150">
        <f t="shared" ref="S45:T45" si="107">M45+O45</f>
        <v>140</v>
      </c>
      <c r="T45" s="196">
        <f t="shared" si="107"/>
        <v>200</v>
      </c>
      <c r="U45" s="56"/>
      <c r="V45" s="56"/>
      <c r="W45" s="56"/>
      <c r="X45" s="56"/>
      <c r="Y45" s="56"/>
      <c r="Z45" s="56"/>
      <c r="AA45" s="56"/>
      <c r="AB45" s="56"/>
    </row>
    <row r="46" spans="1:28" ht="15.75" customHeight="1" x14ac:dyDescent="0.25">
      <c r="A46" s="194">
        <v>4</v>
      </c>
      <c r="B46" s="187" t="s">
        <v>52</v>
      </c>
      <c r="C46" s="145">
        <v>8</v>
      </c>
      <c r="D46" s="146">
        <v>20</v>
      </c>
      <c r="E46" s="146">
        <v>30</v>
      </c>
      <c r="F46" s="147">
        <v>50</v>
      </c>
      <c r="G46" s="147">
        <v>70</v>
      </c>
      <c r="H46" s="146">
        <v>10</v>
      </c>
      <c r="I46" s="146">
        <v>20</v>
      </c>
      <c r="J46" s="148">
        <f t="shared" si="93"/>
        <v>4</v>
      </c>
      <c r="K46" s="148">
        <f t="shared" si="94"/>
        <v>5.6</v>
      </c>
      <c r="L46" s="149">
        <f t="shared" si="95"/>
        <v>200</v>
      </c>
      <c r="M46" s="150">
        <f t="shared" si="96"/>
        <v>40</v>
      </c>
      <c r="N46" s="150">
        <f t="shared" si="97"/>
        <v>60</v>
      </c>
      <c r="O46" s="150">
        <f t="shared" si="98"/>
        <v>100</v>
      </c>
      <c r="P46" s="150">
        <f t="shared" si="99"/>
        <v>140</v>
      </c>
      <c r="Q46" s="150">
        <f t="shared" si="100"/>
        <v>20</v>
      </c>
      <c r="R46" s="150">
        <f t="shared" si="101"/>
        <v>40</v>
      </c>
      <c r="S46" s="150">
        <f t="shared" ref="S46:T46" si="108">M46+O46</f>
        <v>140</v>
      </c>
      <c r="T46" s="196">
        <f t="shared" si="108"/>
        <v>200</v>
      </c>
      <c r="U46" s="56"/>
      <c r="V46" s="56"/>
      <c r="W46" s="56"/>
      <c r="X46" s="56"/>
      <c r="Y46" s="56"/>
      <c r="Z46" s="56"/>
      <c r="AA46" s="56"/>
      <c r="AB46" s="56"/>
    </row>
    <row r="47" spans="1:28" ht="15.75" customHeight="1" x14ac:dyDescent="0.25">
      <c r="A47" s="194">
        <v>4</v>
      </c>
      <c r="B47" s="178" t="s">
        <v>53</v>
      </c>
      <c r="C47" s="145">
        <v>8</v>
      </c>
      <c r="D47" s="146">
        <v>20</v>
      </c>
      <c r="E47" s="146">
        <v>30</v>
      </c>
      <c r="F47" s="147">
        <v>50</v>
      </c>
      <c r="G47" s="147">
        <v>70</v>
      </c>
      <c r="H47" s="146">
        <v>10</v>
      </c>
      <c r="I47" s="146">
        <v>20</v>
      </c>
      <c r="J47" s="148">
        <f t="shared" si="93"/>
        <v>4</v>
      </c>
      <c r="K47" s="148">
        <f t="shared" si="94"/>
        <v>5.6</v>
      </c>
      <c r="L47" s="149">
        <f t="shared" si="95"/>
        <v>200</v>
      </c>
      <c r="M47" s="150">
        <f t="shared" si="96"/>
        <v>40</v>
      </c>
      <c r="N47" s="150">
        <f t="shared" si="97"/>
        <v>60</v>
      </c>
      <c r="O47" s="150">
        <f t="shared" si="98"/>
        <v>100</v>
      </c>
      <c r="P47" s="150">
        <f t="shared" si="99"/>
        <v>140</v>
      </c>
      <c r="Q47" s="150">
        <f t="shared" si="100"/>
        <v>20</v>
      </c>
      <c r="R47" s="150">
        <f t="shared" si="101"/>
        <v>40</v>
      </c>
      <c r="S47" s="150">
        <f t="shared" ref="S47:T47" si="109">M47+O47</f>
        <v>140</v>
      </c>
      <c r="T47" s="196">
        <f t="shared" si="109"/>
        <v>200</v>
      </c>
      <c r="U47" s="56"/>
      <c r="V47" s="56"/>
      <c r="W47" s="56"/>
      <c r="X47" s="56"/>
      <c r="Y47" s="56"/>
      <c r="Z47" s="56"/>
      <c r="AA47" s="56"/>
      <c r="AB47" s="56"/>
    </row>
    <row r="48" spans="1:28" ht="15.75" customHeight="1" x14ac:dyDescent="0.25">
      <c r="A48" s="197" t="s">
        <v>54</v>
      </c>
      <c r="B48" s="198"/>
      <c r="C48" s="199">
        <v>16</v>
      </c>
      <c r="D48" s="200"/>
      <c r="E48" s="200"/>
      <c r="F48" s="201"/>
      <c r="G48" s="201"/>
      <c r="H48" s="200"/>
      <c r="I48" s="200"/>
      <c r="J48" s="202"/>
      <c r="K48" s="202"/>
      <c r="L48" s="203"/>
      <c r="M48" s="203"/>
      <c r="N48" s="203"/>
      <c r="O48" s="203"/>
      <c r="P48" s="203"/>
      <c r="Q48" s="203"/>
      <c r="R48" s="203"/>
      <c r="S48" s="203"/>
      <c r="T48" s="204"/>
      <c r="U48" s="56"/>
      <c r="V48" s="56"/>
      <c r="W48" s="56"/>
      <c r="X48" s="56"/>
      <c r="Y48" s="56"/>
      <c r="Z48" s="56"/>
      <c r="AA48" s="56"/>
      <c r="AB48" s="56"/>
    </row>
    <row r="49" spans="1:28" ht="15.75" customHeight="1" x14ac:dyDescent="0.25">
      <c r="A49" s="247" t="s">
        <v>55</v>
      </c>
      <c r="B49" s="205" t="s">
        <v>56</v>
      </c>
      <c r="C49" s="206">
        <f>C10+C19+C28+C38</f>
        <v>140</v>
      </c>
      <c r="D49" s="207"/>
      <c r="E49" s="207"/>
      <c r="F49" s="208"/>
      <c r="G49" s="208"/>
      <c r="H49" s="207"/>
      <c r="I49" s="207"/>
      <c r="J49" s="134"/>
      <c r="K49" s="134"/>
      <c r="L49" s="209"/>
      <c r="M49" s="209"/>
      <c r="N49" s="209"/>
      <c r="O49" s="209"/>
      <c r="P49" s="209"/>
      <c r="Q49" s="209"/>
      <c r="R49" s="209"/>
      <c r="S49" s="209"/>
      <c r="T49" s="210"/>
      <c r="U49" s="56"/>
      <c r="V49" s="56"/>
      <c r="W49" s="56"/>
      <c r="X49" s="56"/>
      <c r="Y49" s="56"/>
      <c r="Z49" s="56"/>
      <c r="AA49" s="56"/>
      <c r="AB49" s="56"/>
    </row>
    <row r="50" spans="1:28" ht="15.75" customHeight="1" x14ac:dyDescent="0.25">
      <c r="A50" s="228"/>
      <c r="B50" s="71" t="s">
        <v>57</v>
      </c>
      <c r="C50" s="211"/>
      <c r="D50" s="212"/>
      <c r="E50" s="212"/>
      <c r="F50" s="213"/>
      <c r="G50" s="213"/>
      <c r="H50" s="212"/>
      <c r="I50" s="212"/>
      <c r="J50" s="214">
        <f t="shared" ref="J50:K50" si="110">J10+J19+J28+J38</f>
        <v>50.9</v>
      </c>
      <c r="K50" s="214">
        <f t="shared" si="110"/>
        <v>72.3</v>
      </c>
      <c r="L50" s="215"/>
      <c r="M50" s="215"/>
      <c r="N50" s="215"/>
      <c r="O50" s="215"/>
      <c r="P50" s="215"/>
      <c r="Q50" s="215"/>
      <c r="R50" s="215"/>
      <c r="S50" s="215"/>
      <c r="T50" s="216"/>
      <c r="U50" s="56"/>
      <c r="V50" s="56"/>
      <c r="W50" s="56"/>
      <c r="X50" s="56"/>
      <c r="Y50" s="56"/>
      <c r="Z50" s="56"/>
      <c r="AA50" s="56"/>
      <c r="AB50" s="56"/>
    </row>
    <row r="51" spans="1:28" ht="15.75" customHeight="1" x14ac:dyDescent="0.25">
      <c r="A51" s="228"/>
      <c r="B51" s="217" t="s">
        <v>58</v>
      </c>
      <c r="C51" s="211">
        <f>X10+X19+X28+X38</f>
        <v>103</v>
      </c>
      <c r="D51" s="212"/>
      <c r="E51" s="212"/>
      <c r="F51" s="213"/>
      <c r="G51" s="213"/>
      <c r="H51" s="212"/>
      <c r="I51" s="212"/>
      <c r="J51" s="148"/>
      <c r="K51" s="148"/>
      <c r="L51" s="215"/>
      <c r="M51" s="215"/>
      <c r="N51" s="215"/>
      <c r="O51" s="215"/>
      <c r="P51" s="215"/>
      <c r="Q51" s="215"/>
      <c r="R51" s="215"/>
      <c r="S51" s="215"/>
      <c r="T51" s="216"/>
      <c r="U51" s="56"/>
      <c r="V51" s="56"/>
      <c r="W51" s="56"/>
      <c r="X51" s="56"/>
      <c r="Y51" s="56"/>
      <c r="Z51" s="56"/>
      <c r="AA51" s="56"/>
      <c r="AB51" s="56"/>
    </row>
    <row r="52" spans="1:28" ht="15.75" customHeight="1" x14ac:dyDescent="0.25">
      <c r="A52" s="229"/>
      <c r="B52" s="218" t="s">
        <v>55</v>
      </c>
      <c r="C52" s="219">
        <f>SUM(C49:C51)</f>
        <v>243</v>
      </c>
      <c r="D52" s="220"/>
      <c r="E52" s="220"/>
      <c r="F52" s="221"/>
      <c r="G52" s="221"/>
      <c r="H52" s="220"/>
      <c r="I52" s="220"/>
      <c r="J52" s="222"/>
      <c r="K52" s="222"/>
      <c r="L52" s="223"/>
      <c r="M52" s="223"/>
      <c r="N52" s="223"/>
      <c r="O52" s="223"/>
      <c r="P52" s="223"/>
      <c r="Q52" s="223"/>
      <c r="R52" s="223"/>
      <c r="S52" s="223"/>
      <c r="T52" s="224"/>
      <c r="U52" s="56"/>
      <c r="V52" s="56"/>
      <c r="W52" s="56"/>
      <c r="X52" s="56"/>
      <c r="Y52" s="56"/>
      <c r="Z52" s="56"/>
      <c r="AA52" s="56"/>
      <c r="AB52" s="56"/>
    </row>
    <row r="53" spans="1:28" ht="15.75" customHeight="1" x14ac:dyDescent="0.25">
      <c r="A53" s="85"/>
      <c r="B53" s="86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56"/>
      <c r="V53" s="56"/>
      <c r="W53" s="56"/>
      <c r="X53" s="56"/>
      <c r="Y53" s="56"/>
      <c r="Z53" s="56"/>
      <c r="AA53" s="56"/>
      <c r="AB53" s="56"/>
    </row>
    <row r="54" spans="1:28" ht="15.75" customHeight="1" x14ac:dyDescent="0.25">
      <c r="A54" s="85"/>
      <c r="B54" s="86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56"/>
      <c r="V54" s="56"/>
      <c r="W54" s="56"/>
      <c r="X54" s="56"/>
      <c r="Y54" s="56"/>
      <c r="Z54" s="56"/>
      <c r="AA54" s="56"/>
      <c r="AB54" s="56"/>
    </row>
    <row r="55" spans="1:28" ht="15.75" customHeight="1" x14ac:dyDescent="0.25"/>
    <row r="56" spans="1:28" ht="15.75" customHeight="1" x14ac:dyDescent="0.25"/>
    <row r="57" spans="1:28" ht="15.75" customHeight="1" x14ac:dyDescent="0.25"/>
    <row r="58" spans="1:28" ht="15.75" customHeight="1" x14ac:dyDescent="0.25"/>
    <row r="59" spans="1:28" ht="15.75" customHeight="1" x14ac:dyDescent="0.25"/>
    <row r="60" spans="1:28" ht="15.75" customHeight="1" x14ac:dyDescent="0.25"/>
    <row r="61" spans="1:28" ht="15.75" customHeight="1" x14ac:dyDescent="0.25"/>
    <row r="62" spans="1:28" ht="15.75" customHeight="1" x14ac:dyDescent="0.25"/>
    <row r="63" spans="1:28" ht="15.75" customHeight="1" x14ac:dyDescent="0.25"/>
    <row r="64" spans="1:2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Q1:R1"/>
    <mergeCell ref="AA3:AA4"/>
    <mergeCell ref="AB3:AB4"/>
    <mergeCell ref="D1:E1"/>
    <mergeCell ref="A49:A52"/>
    <mergeCell ref="F1:G1"/>
    <mergeCell ref="H1:I1"/>
    <mergeCell ref="M1:N1"/>
    <mergeCell ref="O1:P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Izračun_4.2_G3DD</vt:lpstr>
      <vt:lpstr>OOP 4.2</vt:lpstr>
      <vt:lpstr>Izračun_4.2_G3DD_OPTEREĆENJE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Nevenka Krfogec</cp:lastModifiedBy>
  <dcterms:created xsi:type="dcterms:W3CDTF">2023-10-16T10:32:43Z</dcterms:created>
  <dcterms:modified xsi:type="dcterms:W3CDTF">2025-08-18T12:11:34Z</dcterms:modified>
</cp:coreProperties>
</file>