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ohr-my.sharepoint.com/personal/nevenka_krfogec_asoo_hr/Documents/Documents/Tablice – izračun sati po modulima/"/>
    </mc:Choice>
  </mc:AlternateContent>
  <xr:revisionPtr revIDLastSave="1" documentId="13_ncr:1_{F2AF2365-79F2-49B7-8618-76A0A4C78F54}" xr6:coauthVersionLast="47" xr6:coauthVersionMax="47" xr10:uidLastSave="{0D4083EA-30AC-4294-8EE0-C803EA52F377}"/>
  <bookViews>
    <workbookView xWindow="-120" yWindow="-120" windowWidth="29040" windowHeight="15720" activeTab="1" xr2:uid="{00000000-000D-0000-FFFF-FFFF00000000}"/>
  </bookViews>
  <sheets>
    <sheet name="Izračun_4.1_GD" sheetId="3" r:id="rId1"/>
    <sheet name="OOP 4.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M26" i="3"/>
  <c r="N26" i="3"/>
  <c r="O26" i="3"/>
  <c r="P26" i="3"/>
  <c r="T26" i="3" s="1"/>
  <c r="Q26" i="3"/>
  <c r="R26" i="3"/>
  <c r="K26" i="3"/>
  <c r="J26" i="3"/>
  <c r="R29" i="3"/>
  <c r="Q29" i="3"/>
  <c r="P29" i="3"/>
  <c r="O29" i="3"/>
  <c r="N29" i="3"/>
  <c r="M29" i="3"/>
  <c r="L29" i="3"/>
  <c r="K29" i="3"/>
  <c r="J29" i="3"/>
  <c r="R28" i="3"/>
  <c r="Q28" i="3"/>
  <c r="P28" i="3"/>
  <c r="O28" i="3"/>
  <c r="N28" i="3"/>
  <c r="M28" i="3"/>
  <c r="L28" i="3"/>
  <c r="K28" i="3"/>
  <c r="J28" i="3"/>
  <c r="R27" i="3"/>
  <c r="Q27" i="3"/>
  <c r="P27" i="3"/>
  <c r="O27" i="3"/>
  <c r="N27" i="3"/>
  <c r="M27" i="3"/>
  <c r="L27" i="3"/>
  <c r="K27" i="3"/>
  <c r="J27" i="3"/>
  <c r="C24" i="3"/>
  <c r="R23" i="3"/>
  <c r="Q23" i="3"/>
  <c r="P23" i="3"/>
  <c r="O23" i="3"/>
  <c r="N23" i="3"/>
  <c r="M23" i="3"/>
  <c r="L23" i="3"/>
  <c r="K23" i="3"/>
  <c r="J23" i="3"/>
  <c r="R22" i="3"/>
  <c r="Q22" i="3"/>
  <c r="P22" i="3"/>
  <c r="O22" i="3"/>
  <c r="N22" i="3"/>
  <c r="M22" i="3"/>
  <c r="L22" i="3"/>
  <c r="K22" i="3"/>
  <c r="J22" i="3"/>
  <c r="R21" i="3"/>
  <c r="Q21" i="3"/>
  <c r="P21" i="3"/>
  <c r="O21" i="3"/>
  <c r="N21" i="3"/>
  <c r="M21" i="3"/>
  <c r="L21" i="3"/>
  <c r="K21" i="3"/>
  <c r="J21" i="3"/>
  <c r="R20" i="3"/>
  <c r="Q20" i="3"/>
  <c r="P20" i="3"/>
  <c r="O20" i="3"/>
  <c r="N20" i="3"/>
  <c r="M20" i="3"/>
  <c r="L20" i="3"/>
  <c r="K20" i="3"/>
  <c r="J20" i="3"/>
  <c r="R19" i="3"/>
  <c r="Q19" i="3"/>
  <c r="P19" i="3"/>
  <c r="O19" i="3"/>
  <c r="N19" i="3"/>
  <c r="M19" i="3"/>
  <c r="L19" i="3"/>
  <c r="K19" i="3"/>
  <c r="J19" i="3"/>
  <c r="R18" i="3"/>
  <c r="Q18" i="3"/>
  <c r="P18" i="3"/>
  <c r="O18" i="3"/>
  <c r="N18" i="3"/>
  <c r="M18" i="3"/>
  <c r="L18" i="3"/>
  <c r="K18" i="3"/>
  <c r="J18" i="3"/>
  <c r="R17" i="3"/>
  <c r="Q17" i="3"/>
  <c r="P17" i="3"/>
  <c r="O17" i="3"/>
  <c r="N17" i="3"/>
  <c r="M17" i="3"/>
  <c r="L17" i="3"/>
  <c r="K17" i="3"/>
  <c r="K24" i="3" s="1"/>
  <c r="J17" i="3"/>
  <c r="J24" i="3" s="1"/>
  <c r="C16" i="3"/>
  <c r="R15" i="3"/>
  <c r="Q15" i="3"/>
  <c r="P15" i="3"/>
  <c r="O15" i="3"/>
  <c r="N15" i="3"/>
  <c r="M15" i="3"/>
  <c r="L15" i="3"/>
  <c r="J15" i="3"/>
  <c r="R14" i="3"/>
  <c r="Q14" i="3"/>
  <c r="P14" i="3"/>
  <c r="O14" i="3"/>
  <c r="N14" i="3"/>
  <c r="M14" i="3"/>
  <c r="L14" i="3"/>
  <c r="K14" i="3"/>
  <c r="J14" i="3"/>
  <c r="R13" i="3"/>
  <c r="Q13" i="3"/>
  <c r="P13" i="3"/>
  <c r="O13" i="3"/>
  <c r="N13" i="3"/>
  <c r="M13" i="3"/>
  <c r="L13" i="3"/>
  <c r="K13" i="3"/>
  <c r="J13" i="3"/>
  <c r="R12" i="3"/>
  <c r="Q12" i="3"/>
  <c r="P12" i="3"/>
  <c r="O12" i="3"/>
  <c r="N12" i="3"/>
  <c r="M12" i="3"/>
  <c r="L12" i="3"/>
  <c r="K12" i="3"/>
  <c r="J12" i="3"/>
  <c r="R11" i="3"/>
  <c r="Q11" i="3"/>
  <c r="P11" i="3"/>
  <c r="O11" i="3"/>
  <c r="N11" i="3"/>
  <c r="M11" i="3"/>
  <c r="L11" i="3"/>
  <c r="K11" i="3"/>
  <c r="J11" i="3"/>
  <c r="R10" i="3"/>
  <c r="Q10" i="3"/>
  <c r="P10" i="3"/>
  <c r="O10" i="3"/>
  <c r="N10" i="3"/>
  <c r="M10" i="3"/>
  <c r="L10" i="3"/>
  <c r="K10" i="3"/>
  <c r="J10" i="3"/>
  <c r="R9" i="3"/>
  <c r="Q9" i="3"/>
  <c r="P9" i="3"/>
  <c r="O9" i="3"/>
  <c r="N9" i="3"/>
  <c r="M9" i="3"/>
  <c r="L9" i="3"/>
  <c r="K9" i="3"/>
  <c r="K15" i="3" s="1"/>
  <c r="J9" i="3"/>
  <c r="J16" i="3" s="1"/>
  <c r="C8" i="3"/>
  <c r="R7" i="3"/>
  <c r="Q7" i="3"/>
  <c r="P7" i="3"/>
  <c r="O7" i="3"/>
  <c r="N7" i="3"/>
  <c r="M7" i="3"/>
  <c r="L7" i="3"/>
  <c r="K7" i="3"/>
  <c r="J7" i="3"/>
  <c r="R6" i="3"/>
  <c r="Q6" i="3"/>
  <c r="P6" i="3"/>
  <c r="O6" i="3"/>
  <c r="N6" i="3"/>
  <c r="M6" i="3"/>
  <c r="L6" i="3"/>
  <c r="K6" i="3"/>
  <c r="J6" i="3"/>
  <c r="R5" i="3"/>
  <c r="Q5" i="3"/>
  <c r="P5" i="3"/>
  <c r="O5" i="3"/>
  <c r="N5" i="3"/>
  <c r="M5" i="3"/>
  <c r="L5" i="3"/>
  <c r="K5" i="3"/>
  <c r="J5" i="3"/>
  <c r="R4" i="3"/>
  <c r="Q4" i="3"/>
  <c r="P4" i="3"/>
  <c r="O4" i="3"/>
  <c r="N4" i="3"/>
  <c r="M4" i="3"/>
  <c r="L4" i="3"/>
  <c r="K4" i="3"/>
  <c r="J4" i="3"/>
  <c r="R3" i="3"/>
  <c r="Q3" i="3"/>
  <c r="P3" i="3"/>
  <c r="O3" i="3"/>
  <c r="N3" i="3"/>
  <c r="M3" i="3"/>
  <c r="L3" i="3"/>
  <c r="K3" i="3"/>
  <c r="J3" i="3"/>
  <c r="R2" i="3"/>
  <c r="Q2" i="3"/>
  <c r="P2" i="3"/>
  <c r="O2" i="3"/>
  <c r="N2" i="3"/>
  <c r="M2" i="3"/>
  <c r="L2" i="3"/>
  <c r="K2" i="3"/>
  <c r="K8" i="3" s="1"/>
  <c r="J2" i="3"/>
  <c r="J8" i="3" s="1"/>
  <c r="J32" i="3" l="1"/>
  <c r="S17" i="3"/>
  <c r="T22" i="3"/>
  <c r="S18" i="3"/>
  <c r="S26" i="3"/>
  <c r="S10" i="3"/>
  <c r="T12" i="3"/>
  <c r="T28" i="3"/>
  <c r="S29" i="3"/>
  <c r="S7" i="3"/>
  <c r="T6" i="3"/>
  <c r="T5" i="3"/>
  <c r="S6" i="3"/>
  <c r="S20" i="3"/>
  <c r="P8" i="3"/>
  <c r="S22" i="3"/>
  <c r="O16" i="3"/>
  <c r="T7" i="3"/>
  <c r="T9" i="3"/>
  <c r="N16" i="3"/>
  <c r="S12" i="3"/>
  <c r="T10" i="3"/>
  <c r="T2" i="3"/>
  <c r="S3" i="3"/>
  <c r="R16" i="3"/>
  <c r="T20" i="3"/>
  <c r="S21" i="3"/>
  <c r="T29" i="3"/>
  <c r="T3" i="3"/>
  <c r="S13" i="3"/>
  <c r="T14" i="3"/>
  <c r="S15" i="3"/>
  <c r="T19" i="3"/>
  <c r="T15" i="3"/>
  <c r="K16" i="3"/>
  <c r="K32" i="3" s="1"/>
  <c r="S9" i="3"/>
  <c r="T21" i="3"/>
  <c r="Q8" i="3"/>
  <c r="Q16" i="3"/>
  <c r="S4" i="3"/>
  <c r="T4" i="3"/>
  <c r="S5" i="3"/>
  <c r="T13" i="3"/>
  <c r="S14" i="3"/>
  <c r="R8" i="3"/>
  <c r="P24" i="3"/>
  <c r="P16" i="3"/>
  <c r="Q24" i="3"/>
  <c r="T18" i="3"/>
  <c r="S19" i="3"/>
  <c r="S23" i="3"/>
  <c r="S27" i="3"/>
  <c r="S2" i="3"/>
  <c r="C31" i="3"/>
  <c r="C34" i="3" s="1"/>
  <c r="S11" i="3"/>
  <c r="R24" i="3"/>
  <c r="O24" i="3"/>
  <c r="T23" i="3"/>
  <c r="T27" i="3"/>
  <c r="S28" i="3"/>
  <c r="O8" i="3"/>
  <c r="T17" i="3"/>
  <c r="M24" i="3"/>
  <c r="M8" i="3"/>
  <c r="N24" i="3"/>
  <c r="N8" i="3"/>
  <c r="T11" i="3"/>
  <c r="M16" i="3"/>
  <c r="T16" i="3" l="1"/>
  <c r="W16" i="3" s="1"/>
  <c r="S16" i="3"/>
  <c r="V16" i="3" s="1"/>
  <c r="T8" i="3"/>
  <c r="W8" i="3" s="1"/>
  <c r="T24" i="3"/>
  <c r="W24" i="3" s="1"/>
  <c r="S24" i="3"/>
  <c r="V24" i="3" s="1"/>
  <c r="S8" i="3"/>
  <c r="V8" i="3" s="1"/>
</calcChain>
</file>

<file path=xl/sharedStrings.xml><?xml version="1.0" encoding="utf-8"?>
<sst xmlns="http://schemas.openxmlformats.org/spreadsheetml/2006/main" count="75" uniqueCount="62">
  <si>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</si>
  <si>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</si>
  <si>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</si>
  <si>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</si>
  <si>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</si>
  <si>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</si>
  <si>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</si>
  <si>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</si>
  <si>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</si>
  <si>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</si>
  <si>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</si>
  <si>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</si>
  <si>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</si>
  <si>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</si>
  <si>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</si>
  <si>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</si>
  <si>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</si>
  <si>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</si>
  <si>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</si>
  <si>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UKUPNO IZBORNI DIO</t>
  </si>
  <si>
    <t>UKUPNO</t>
  </si>
  <si>
    <t>STRUKOVNI DIO</t>
  </si>
  <si>
    <t>Općeobrazovni dio</t>
  </si>
  <si>
    <t>Informatika za GT i AVT</t>
  </si>
  <si>
    <t>Financijska pismenost i poduzetništvo u sektoru</t>
  </si>
  <si>
    <t>Grafički proizvodi i materijali</t>
  </si>
  <si>
    <t>Meki uvezi</t>
  </si>
  <si>
    <t xml:space="preserve">Rad na brzorezaču </t>
  </si>
  <si>
    <t>Rad u proizvodnji – meki uvezi</t>
  </si>
  <si>
    <t>Osnove primijenjene matematike</t>
  </si>
  <si>
    <t>Računalna grafika</t>
  </si>
  <si>
    <t>Prezentacijski alati i vještine</t>
  </si>
  <si>
    <t>Tehnologija grafičke proizvodnje</t>
  </si>
  <si>
    <t>Tvrdi uvezi</t>
  </si>
  <si>
    <t xml:space="preserve">Radni nalog i ponuda u grafičkoj proizvodnjinalog u grafičkoj proizvodnji </t>
  </si>
  <si>
    <t>Rad u proizvodnji- tvrdi uvezi</t>
  </si>
  <si>
    <t>Osnove algebre i analitičke geometrije u tehnici</t>
  </si>
  <si>
    <t xml:space="preserve">Kvaliteta grafičkog proizvoda </t>
  </si>
  <si>
    <t>Tehnološki postupci uvezivanja grafičkih proizvoda</t>
  </si>
  <si>
    <t>Grafička ambalaža</t>
  </si>
  <si>
    <t>Tehnologija proizvodnje grafičke ambalaže</t>
  </si>
  <si>
    <t>Rad u proizvodnji - grafička ambalaža</t>
  </si>
  <si>
    <t>Tehnike tiska – propusni tisak</t>
  </si>
  <si>
    <t>Tehnike tiska – fleksotisak</t>
  </si>
  <si>
    <t>Tehnike tiska – foliotisak</t>
  </si>
  <si>
    <t>Proizvodi grafičke galanterije</t>
  </si>
  <si>
    <t>Naziv nastavnoga predmeta</t>
  </si>
  <si>
    <t>Razred, sati, bodovi</t>
  </si>
  <si>
    <t>1. razred</t>
  </si>
  <si>
    <t>2. razred</t>
  </si>
  <si>
    <t>3. razred</t>
  </si>
  <si>
    <t>bodova</t>
  </si>
  <si>
    <t>broj sati tjedno</t>
  </si>
  <si>
    <t>broj sati godišnje</t>
  </si>
  <si>
    <t>Hrvatski jezik</t>
  </si>
  <si>
    <t>Strani jezik I</t>
  </si>
  <si>
    <t>Tjelesna i zdravstvena kultura</t>
  </si>
  <si>
    <t>Povijest</t>
  </si>
  <si>
    <t>Vjeronauk/Etika</t>
  </si>
  <si>
    <t>UČENJE TEMELJENO NA RADU (min, max)</t>
  </si>
  <si>
    <t>IZBORNI DIO*</t>
  </si>
  <si>
    <t>Izborni modul*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</si>
</sst>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.9"/>
      <color rgb="FF231F20"/>
      <name val="Minion Pro"/>
    </font>
    <font>
      <sz val="9"/>
      <color rgb="FF231F20"/>
      <name val="Minion Pro"/>
    </font>
    <font>
      <b/>
      <sz val="9"/>
      <color rgb="FF231F20"/>
      <name val="Minion Pro"/>
    </font>
    <font>
      <b/>
      <sz val="9"/>
      <color rgb="FFFF0000"/>
      <name val="Minion Pro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0"/>
      <color theme="1"/>
      <name val="Aptos Narrow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7" fillId="4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0" xfId="1" applyNumberFormat="1" applyFont="1" applyAlignment="1">
      <alignment vertical="center"/>
    </xf>
    <xf numFmtId="0" fontId="7" fillId="0" borderId="0" xfId="0" applyFont="1"/>
    <xf numFmtId="0" fontId="8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2" fontId="7" fillId="5" borderId="1" xfId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" fontId="7" fillId="5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" xfId="0" applyFont="1" applyBorder="1"/>
    <xf numFmtId="0" fontId="7" fillId="0" borderId="3" xfId="0" applyFont="1" applyBorder="1" applyAlignment="1">
      <alignment wrapText="1"/>
    </xf>
    <xf numFmtId="0" fontId="6" fillId="5" borderId="1" xfId="1" applyFont="1" applyFill="1" applyBorder="1" applyAlignment="1">
      <alignment horizontal="center" vertical="center"/>
    </xf>
    <xf numFmtId="2" fontId="7" fillId="5" borderId="1" xfId="2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4" borderId="1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6" fillId="5" borderId="3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20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2" fontId="7" fillId="0" borderId="4" xfId="1" applyNumberFormat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2" fontId="6" fillId="4" borderId="22" xfId="1" applyNumberFormat="1" applyFont="1" applyFill="1" applyBorder="1" applyAlignment="1">
      <alignment horizontal="center" vertical="center"/>
    </xf>
    <xf numFmtId="1" fontId="6" fillId="0" borderId="22" xfId="1" applyNumberFormat="1" applyFont="1" applyBorder="1" applyAlignment="1">
      <alignment horizontal="center" vertical="center"/>
    </xf>
    <xf numFmtId="1" fontId="6" fillId="0" borderId="23" xfId="1" applyNumberFormat="1" applyFont="1" applyBorder="1" applyAlignment="1">
      <alignment horizontal="center" vertical="center"/>
    </xf>
    <xf numFmtId="1" fontId="6" fillId="0" borderId="25" xfId="1" applyNumberFormat="1" applyFont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2" fontId="6" fillId="4" borderId="27" xfId="1" applyNumberFormat="1" applyFont="1" applyFill="1" applyBorder="1" applyAlignment="1">
      <alignment horizontal="center" vertical="center"/>
    </xf>
    <xf numFmtId="1" fontId="6" fillId="0" borderId="27" xfId="1" applyNumberFormat="1" applyFont="1" applyBorder="1" applyAlignment="1">
      <alignment horizontal="center" vertical="center"/>
    </xf>
    <xf numFmtId="1" fontId="6" fillId="0" borderId="28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2" fontId="7" fillId="4" borderId="5" xfId="1" applyNumberFormat="1" applyFont="1" applyFill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2" fontId="7" fillId="0" borderId="5" xfId="1" applyNumberFormat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/>
    <xf numFmtId="2" fontId="6" fillId="0" borderId="4" xfId="1" applyNumberFormat="1" applyFont="1" applyBorder="1" applyAlignment="1">
      <alignment horizontal="center" vertical="center"/>
    </xf>
    <xf numFmtId="0" fontId="0" fillId="0" borderId="4" xfId="0" applyBorder="1"/>
    <xf numFmtId="2" fontId="9" fillId="5" borderId="1" xfId="1" applyNumberFormat="1" applyFont="1" applyFill="1" applyBorder="1" applyAlignment="1">
      <alignment horizontal="center" vertical="center"/>
    </xf>
    <xf numFmtId="0" fontId="6" fillId="11" borderId="27" xfId="1" applyFont="1" applyFill="1" applyBorder="1" applyAlignment="1">
      <alignment vertical="center" wrapText="1"/>
    </xf>
    <xf numFmtId="2" fontId="6" fillId="11" borderId="27" xfId="1" applyNumberFormat="1" applyFont="1" applyFill="1" applyBorder="1" applyAlignment="1">
      <alignment horizontal="center" vertical="center"/>
    </xf>
    <xf numFmtId="2" fontId="6" fillId="11" borderId="22" xfId="1" applyNumberFormat="1" applyFont="1" applyFill="1" applyBorder="1" applyAlignment="1">
      <alignment horizontal="center" vertical="center"/>
    </xf>
    <xf numFmtId="2" fontId="6" fillId="11" borderId="1" xfId="1" applyNumberFormat="1" applyFont="1" applyFill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1" xr:uid="{00000000-0005-0000-0000-000004000000}"/>
    <cellStyle name="Percent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workbookViewId="0">
      <selection activeCell="B32" sqref="B32"/>
    </sheetView>
  </sheetViews>
  <sheetFormatPr defaultRowHeight="15"/>
  <cols>
    <col min="1" max="1" width="12.140625" customWidth="1"/>
    <col min="2" max="2" width="32" customWidth="1"/>
    <col min="12" max="12" width="11.42578125" customWidth="1"/>
  </cols>
  <sheetData>
    <row r="1" spans="1:24" ht="60.75" thickBot="1">
      <c r="A1" s="79" t="s">
        <v>0</v>
      </c>
      <c r="B1" s="80" t="s">
        <v>1</v>
      </c>
      <c r="C1" s="81" t="s">
        <v>2</v>
      </c>
      <c r="D1" s="99" t="s">
        <v>3</v>
      </c>
      <c r="E1" s="99"/>
      <c r="F1" s="100" t="s">
        <v>4</v>
      </c>
      <c r="G1" s="101"/>
      <c r="H1" s="99" t="s">
        <v>5</v>
      </c>
      <c r="I1" s="102"/>
      <c r="J1" s="82" t="s">
        <v>6</v>
      </c>
      <c r="K1" s="82" t="s">
        <v>7</v>
      </c>
      <c r="L1" s="80" t="s">
        <v>8</v>
      </c>
      <c r="M1" s="94" t="s">
        <v>9</v>
      </c>
      <c r="N1" s="94"/>
      <c r="O1" s="94" t="s">
        <v>10</v>
      </c>
      <c r="P1" s="95"/>
      <c r="Q1" s="94" t="s">
        <v>11</v>
      </c>
      <c r="R1" s="95"/>
      <c r="S1" s="80" t="s">
        <v>12</v>
      </c>
      <c r="T1" s="80" t="s">
        <v>13</v>
      </c>
      <c r="U1" s="83" t="s">
        <v>14</v>
      </c>
      <c r="V1" s="80" t="s">
        <v>15</v>
      </c>
      <c r="W1" s="80" t="s">
        <v>16</v>
      </c>
      <c r="X1" s="84" t="s">
        <v>17</v>
      </c>
    </row>
    <row r="2" spans="1:24">
      <c r="A2" s="71">
        <v>1</v>
      </c>
      <c r="B2" s="72" t="s">
        <v>23</v>
      </c>
      <c r="C2" s="73">
        <v>3</v>
      </c>
      <c r="D2" s="74">
        <v>40</v>
      </c>
      <c r="E2" s="74">
        <v>50</v>
      </c>
      <c r="F2" s="75">
        <v>30</v>
      </c>
      <c r="G2" s="75">
        <v>40</v>
      </c>
      <c r="H2" s="74">
        <v>10</v>
      </c>
      <c r="I2" s="74">
        <v>20</v>
      </c>
      <c r="J2" s="76">
        <f>C2*F2/100</f>
        <v>0.9</v>
      </c>
      <c r="K2" s="76">
        <f>C2*G2/100</f>
        <v>1.2</v>
      </c>
      <c r="L2" s="77">
        <f>C2*25</f>
        <v>75</v>
      </c>
      <c r="M2" s="78">
        <f>C2*25*D2/100</f>
        <v>30</v>
      </c>
      <c r="N2" s="78">
        <f>C2*25*E2/100</f>
        <v>37.5</v>
      </c>
      <c r="O2" s="78">
        <f>C2*25*F2/100</f>
        <v>22.5</v>
      </c>
      <c r="P2" s="78">
        <f>C2*25*G2/100</f>
        <v>30</v>
      </c>
      <c r="Q2" s="78">
        <f>C2*25*H2/100</f>
        <v>7.5</v>
      </c>
      <c r="R2" s="78">
        <f>C2*25*I2/100</f>
        <v>15</v>
      </c>
      <c r="S2" s="78">
        <f>M2+O2</f>
        <v>52.5</v>
      </c>
      <c r="T2" s="78">
        <f>N2+P2</f>
        <v>67.5</v>
      </c>
      <c r="U2" s="22"/>
      <c r="V2" s="22"/>
      <c r="W2" s="22"/>
      <c r="X2" s="22"/>
    </row>
    <row r="3" spans="1:24" ht="30">
      <c r="A3" s="13">
        <v>1</v>
      </c>
      <c r="B3" s="15" t="s">
        <v>24</v>
      </c>
      <c r="C3" s="16">
        <v>3</v>
      </c>
      <c r="D3" s="17">
        <v>55</v>
      </c>
      <c r="E3" s="17">
        <v>70</v>
      </c>
      <c r="F3" s="18">
        <v>20</v>
      </c>
      <c r="G3" s="18">
        <v>30</v>
      </c>
      <c r="H3" s="17">
        <v>5</v>
      </c>
      <c r="I3" s="17">
        <v>20</v>
      </c>
      <c r="J3" s="19">
        <f t="shared" ref="J3:J7" si="0">C3*F3/100</f>
        <v>0.6</v>
      </c>
      <c r="K3" s="19">
        <f t="shared" ref="K3:K7" si="1">C3*G3/100</f>
        <v>0.9</v>
      </c>
      <c r="L3" s="20">
        <f t="shared" ref="L3:L7" si="2">C3*25</f>
        <v>75</v>
      </c>
      <c r="M3" s="21">
        <f t="shared" ref="M3:M7" si="3">C3*25*D3/100</f>
        <v>41.25</v>
      </c>
      <c r="N3" s="21">
        <f t="shared" ref="N3:N23" si="4">C3*25*E3/100</f>
        <v>52.5</v>
      </c>
      <c r="O3" s="21">
        <f t="shared" ref="O3:O23" si="5">C3*25*F3/100</f>
        <v>15</v>
      </c>
      <c r="P3" s="21">
        <f t="shared" ref="P3:P23" si="6">C3*25*G3/100</f>
        <v>22.5</v>
      </c>
      <c r="Q3" s="21">
        <f t="shared" ref="Q3:Q15" si="7">C3*25*H3/100</f>
        <v>3.75</v>
      </c>
      <c r="R3" s="21">
        <f t="shared" ref="R3:R23" si="8">C3*25*I3/100</f>
        <v>15</v>
      </c>
      <c r="S3" s="21">
        <f t="shared" ref="S3:T9" si="9">M3+O3</f>
        <v>56.25</v>
      </c>
      <c r="T3" s="21">
        <f t="shared" si="9"/>
        <v>75</v>
      </c>
      <c r="U3" s="22"/>
      <c r="V3" s="22"/>
      <c r="W3" s="22"/>
      <c r="X3" s="22"/>
    </row>
    <row r="4" spans="1:24">
      <c r="A4" s="13">
        <v>1</v>
      </c>
      <c r="B4" s="15" t="s">
        <v>25</v>
      </c>
      <c r="C4" s="16">
        <v>4</v>
      </c>
      <c r="D4" s="17">
        <v>30</v>
      </c>
      <c r="E4" s="17">
        <v>50</v>
      </c>
      <c r="F4" s="18">
        <v>40</v>
      </c>
      <c r="G4" s="18">
        <v>50</v>
      </c>
      <c r="H4" s="17">
        <v>10</v>
      </c>
      <c r="I4" s="17">
        <v>20</v>
      </c>
      <c r="J4" s="19">
        <f t="shared" si="0"/>
        <v>1.6</v>
      </c>
      <c r="K4" s="19">
        <f t="shared" si="1"/>
        <v>2</v>
      </c>
      <c r="L4" s="20">
        <f t="shared" si="2"/>
        <v>100</v>
      </c>
      <c r="M4" s="21">
        <f t="shared" si="3"/>
        <v>30</v>
      </c>
      <c r="N4" s="21">
        <f t="shared" si="4"/>
        <v>50</v>
      </c>
      <c r="O4" s="21">
        <f t="shared" si="5"/>
        <v>40</v>
      </c>
      <c r="P4" s="21">
        <f t="shared" si="6"/>
        <v>50</v>
      </c>
      <c r="Q4" s="21">
        <f t="shared" si="7"/>
        <v>10</v>
      </c>
      <c r="R4" s="21">
        <f t="shared" si="8"/>
        <v>20</v>
      </c>
      <c r="S4" s="21">
        <f t="shared" si="9"/>
        <v>70</v>
      </c>
      <c r="T4" s="21">
        <f t="shared" si="9"/>
        <v>100</v>
      </c>
      <c r="U4" s="22"/>
      <c r="V4" s="22"/>
      <c r="W4" s="22"/>
      <c r="X4" s="22"/>
    </row>
    <row r="5" spans="1:24">
      <c r="A5" s="13">
        <v>1</v>
      </c>
      <c r="B5" s="23" t="s">
        <v>26</v>
      </c>
      <c r="C5" s="16">
        <v>10</v>
      </c>
      <c r="D5" s="17">
        <v>10</v>
      </c>
      <c r="E5" s="17">
        <v>30</v>
      </c>
      <c r="F5" s="18">
        <v>60</v>
      </c>
      <c r="G5" s="18">
        <v>70</v>
      </c>
      <c r="H5" s="17">
        <v>10</v>
      </c>
      <c r="I5" s="17">
        <v>20</v>
      </c>
      <c r="J5" s="19">
        <f t="shared" si="0"/>
        <v>6</v>
      </c>
      <c r="K5" s="19">
        <f t="shared" si="1"/>
        <v>7</v>
      </c>
      <c r="L5" s="20">
        <f t="shared" si="2"/>
        <v>250</v>
      </c>
      <c r="M5" s="21">
        <f t="shared" si="3"/>
        <v>25</v>
      </c>
      <c r="N5" s="21">
        <f t="shared" si="4"/>
        <v>75</v>
      </c>
      <c r="O5" s="21">
        <f t="shared" si="5"/>
        <v>150</v>
      </c>
      <c r="P5" s="21">
        <f t="shared" si="6"/>
        <v>175</v>
      </c>
      <c r="Q5" s="21">
        <f t="shared" si="7"/>
        <v>25</v>
      </c>
      <c r="R5" s="21">
        <f t="shared" si="8"/>
        <v>50</v>
      </c>
      <c r="S5" s="21">
        <f t="shared" si="9"/>
        <v>175</v>
      </c>
      <c r="T5" s="21">
        <f t="shared" si="9"/>
        <v>250</v>
      </c>
      <c r="U5" s="22"/>
      <c r="V5" s="22"/>
      <c r="W5" s="22"/>
      <c r="X5" s="22"/>
    </row>
    <row r="6" spans="1:24">
      <c r="A6" s="13">
        <v>1</v>
      </c>
      <c r="B6" s="15" t="s">
        <v>27</v>
      </c>
      <c r="C6" s="16">
        <v>10</v>
      </c>
      <c r="D6" s="17">
        <v>10</v>
      </c>
      <c r="E6" s="17">
        <v>15</v>
      </c>
      <c r="F6" s="18">
        <v>60</v>
      </c>
      <c r="G6" s="18">
        <v>90</v>
      </c>
      <c r="H6" s="17">
        <v>5</v>
      </c>
      <c r="I6" s="17">
        <v>15</v>
      </c>
      <c r="J6" s="19">
        <f t="shared" si="0"/>
        <v>6</v>
      </c>
      <c r="K6" s="19">
        <f t="shared" si="1"/>
        <v>9</v>
      </c>
      <c r="L6" s="20">
        <f t="shared" si="2"/>
        <v>250</v>
      </c>
      <c r="M6" s="21">
        <f t="shared" si="3"/>
        <v>25</v>
      </c>
      <c r="N6" s="21">
        <f t="shared" si="4"/>
        <v>37.5</v>
      </c>
      <c r="O6" s="21">
        <f t="shared" si="5"/>
        <v>150</v>
      </c>
      <c r="P6" s="21">
        <f t="shared" si="6"/>
        <v>225</v>
      </c>
      <c r="Q6" s="21">
        <f t="shared" si="7"/>
        <v>12.5</v>
      </c>
      <c r="R6" s="21">
        <f t="shared" si="8"/>
        <v>37.5</v>
      </c>
      <c r="S6" s="21">
        <f t="shared" si="9"/>
        <v>175</v>
      </c>
      <c r="T6" s="21">
        <f t="shared" si="9"/>
        <v>262.5</v>
      </c>
      <c r="U6" s="22"/>
      <c r="V6" s="22"/>
      <c r="W6" s="22"/>
      <c r="X6" s="22"/>
    </row>
    <row r="7" spans="1:24">
      <c r="A7" s="13">
        <v>1</v>
      </c>
      <c r="B7" s="23" t="s">
        <v>28</v>
      </c>
      <c r="C7" s="16">
        <v>14</v>
      </c>
      <c r="D7" s="17">
        <v>10</v>
      </c>
      <c r="E7" s="17">
        <v>15</v>
      </c>
      <c r="F7" s="18">
        <v>60</v>
      </c>
      <c r="G7" s="18">
        <v>90</v>
      </c>
      <c r="H7" s="17">
        <v>10</v>
      </c>
      <c r="I7" s="17">
        <v>15</v>
      </c>
      <c r="J7" s="19">
        <f t="shared" si="0"/>
        <v>8.4</v>
      </c>
      <c r="K7" s="19">
        <f t="shared" si="1"/>
        <v>12.6</v>
      </c>
      <c r="L7" s="20">
        <f t="shared" si="2"/>
        <v>350</v>
      </c>
      <c r="M7" s="21">
        <f t="shared" si="3"/>
        <v>35</v>
      </c>
      <c r="N7" s="21">
        <f t="shared" si="4"/>
        <v>52.5</v>
      </c>
      <c r="O7" s="21">
        <f t="shared" si="5"/>
        <v>210</v>
      </c>
      <c r="P7" s="21">
        <f t="shared" si="6"/>
        <v>315</v>
      </c>
      <c r="Q7" s="21">
        <f t="shared" si="7"/>
        <v>35</v>
      </c>
      <c r="R7" s="21">
        <f t="shared" si="8"/>
        <v>52.5</v>
      </c>
      <c r="S7" s="54">
        <f t="shared" si="9"/>
        <v>245</v>
      </c>
      <c r="T7" s="54">
        <f t="shared" si="9"/>
        <v>367.5</v>
      </c>
      <c r="U7" s="22"/>
      <c r="V7" s="22"/>
      <c r="W7" s="22"/>
      <c r="X7" s="22"/>
    </row>
    <row r="8" spans="1:24">
      <c r="A8" s="26" t="s">
        <v>18</v>
      </c>
      <c r="B8" s="27"/>
      <c r="C8" s="28">
        <f>SUM(C2:C7)</f>
        <v>44</v>
      </c>
      <c r="D8" s="29"/>
      <c r="E8" s="29"/>
      <c r="F8" s="29"/>
      <c r="G8" s="29"/>
      <c r="H8" s="29"/>
      <c r="I8" s="29"/>
      <c r="J8" s="28">
        <f>SUM(J2:J7)</f>
        <v>23.5</v>
      </c>
      <c r="K8" s="28">
        <f>SUM(K2:K7)</f>
        <v>32.700000000000003</v>
      </c>
      <c r="L8" s="30"/>
      <c r="M8" s="28">
        <f t="shared" ref="M8:T8" si="10">SUM(M2:M7)</f>
        <v>186.25</v>
      </c>
      <c r="N8" s="28">
        <f t="shared" si="10"/>
        <v>305</v>
      </c>
      <c r="O8" s="28">
        <f t="shared" si="10"/>
        <v>587.5</v>
      </c>
      <c r="P8" s="28">
        <f t="shared" si="10"/>
        <v>817.5</v>
      </c>
      <c r="Q8" s="28">
        <f t="shared" si="10"/>
        <v>93.75</v>
      </c>
      <c r="R8" s="28">
        <f t="shared" si="10"/>
        <v>190</v>
      </c>
      <c r="S8" s="89">
        <f t="shared" si="10"/>
        <v>773.75</v>
      </c>
      <c r="T8" s="89">
        <f t="shared" si="10"/>
        <v>1122.5</v>
      </c>
      <c r="U8" s="89">
        <v>350</v>
      </c>
      <c r="V8" s="89">
        <f>U8+S8</f>
        <v>1123.75</v>
      </c>
      <c r="W8" s="89">
        <f>T8+U8</f>
        <v>1472.5</v>
      </c>
      <c r="X8" s="89">
        <v>1225</v>
      </c>
    </row>
    <row r="9" spans="1:24">
      <c r="A9" s="14">
        <v>2</v>
      </c>
      <c r="B9" s="31" t="s">
        <v>29</v>
      </c>
      <c r="C9" s="16">
        <v>4</v>
      </c>
      <c r="D9" s="17">
        <v>50</v>
      </c>
      <c r="E9" s="17">
        <v>70</v>
      </c>
      <c r="F9" s="18">
        <v>10</v>
      </c>
      <c r="G9" s="18">
        <v>20</v>
      </c>
      <c r="H9" s="17">
        <v>20</v>
      </c>
      <c r="I9" s="17">
        <v>30</v>
      </c>
      <c r="J9" s="19">
        <f>(C9*F9)/100</f>
        <v>0.4</v>
      </c>
      <c r="K9" s="19">
        <f>C9*G9/100</f>
        <v>0.8</v>
      </c>
      <c r="L9" s="20">
        <f t="shared" ref="L9:L29" si="11">C9*25</f>
        <v>100</v>
      </c>
      <c r="M9" s="21">
        <f t="shared" ref="M9:M15" si="12">C9*25*D9/100</f>
        <v>50</v>
      </c>
      <c r="N9" s="21">
        <f t="shared" si="4"/>
        <v>70</v>
      </c>
      <c r="O9" s="21">
        <f t="shared" si="5"/>
        <v>10</v>
      </c>
      <c r="P9" s="21">
        <f t="shared" si="6"/>
        <v>20</v>
      </c>
      <c r="Q9" s="21">
        <f t="shared" si="7"/>
        <v>20</v>
      </c>
      <c r="R9" s="21">
        <f t="shared" si="8"/>
        <v>30</v>
      </c>
      <c r="S9" s="78">
        <f t="shared" si="9"/>
        <v>60</v>
      </c>
      <c r="T9" s="78">
        <f t="shared" si="9"/>
        <v>90</v>
      </c>
      <c r="U9" s="22"/>
      <c r="V9" s="22"/>
      <c r="W9" s="22"/>
      <c r="X9" s="22"/>
    </row>
    <row r="10" spans="1:24">
      <c r="A10" s="32">
        <v>2</v>
      </c>
      <c r="B10" s="31" t="s">
        <v>30</v>
      </c>
      <c r="C10" s="16">
        <v>8</v>
      </c>
      <c r="D10" s="17">
        <v>30</v>
      </c>
      <c r="E10" s="17">
        <v>50</v>
      </c>
      <c r="F10" s="18">
        <v>40</v>
      </c>
      <c r="G10" s="18">
        <v>50</v>
      </c>
      <c r="H10" s="17">
        <v>10</v>
      </c>
      <c r="I10" s="17">
        <v>20</v>
      </c>
      <c r="J10" s="19">
        <f t="shared" ref="J10:J15" si="13">(C10*F10)/100</f>
        <v>3.2</v>
      </c>
      <c r="K10" s="19">
        <f t="shared" ref="K10:K14" si="14">C10*G10/100</f>
        <v>4</v>
      </c>
      <c r="L10" s="20">
        <f t="shared" si="11"/>
        <v>200</v>
      </c>
      <c r="M10" s="21">
        <f t="shared" si="12"/>
        <v>60</v>
      </c>
      <c r="N10" s="21">
        <f t="shared" si="4"/>
        <v>100</v>
      </c>
      <c r="O10" s="21">
        <f t="shared" si="5"/>
        <v>80</v>
      </c>
      <c r="P10" s="21">
        <f t="shared" si="6"/>
        <v>100</v>
      </c>
      <c r="Q10" s="21">
        <f t="shared" si="7"/>
        <v>20</v>
      </c>
      <c r="R10" s="21">
        <f t="shared" si="8"/>
        <v>40</v>
      </c>
      <c r="S10" s="21">
        <f t="shared" ref="S10:T23" si="15">M10+O10</f>
        <v>140</v>
      </c>
      <c r="T10" s="21">
        <f t="shared" si="15"/>
        <v>200</v>
      </c>
      <c r="U10" s="33"/>
      <c r="V10" s="33"/>
      <c r="W10" s="33"/>
      <c r="X10" s="33"/>
    </row>
    <row r="11" spans="1:24">
      <c r="A11" s="32">
        <v>2</v>
      </c>
      <c r="B11" s="34" t="s">
        <v>31</v>
      </c>
      <c r="C11" s="16">
        <v>3</v>
      </c>
      <c r="D11" s="17">
        <v>30</v>
      </c>
      <c r="E11" s="17">
        <v>50</v>
      </c>
      <c r="F11" s="18">
        <v>40</v>
      </c>
      <c r="G11" s="18">
        <v>50</v>
      </c>
      <c r="H11" s="17">
        <v>10</v>
      </c>
      <c r="I11" s="17">
        <v>20</v>
      </c>
      <c r="J11" s="19">
        <f t="shared" si="13"/>
        <v>1.2</v>
      </c>
      <c r="K11" s="19">
        <f t="shared" si="14"/>
        <v>1.5</v>
      </c>
      <c r="L11" s="20">
        <f t="shared" si="11"/>
        <v>75</v>
      </c>
      <c r="M11" s="21">
        <f t="shared" si="12"/>
        <v>22.5</v>
      </c>
      <c r="N11" s="21">
        <f t="shared" si="4"/>
        <v>37.5</v>
      </c>
      <c r="O11" s="21">
        <f t="shared" si="5"/>
        <v>30</v>
      </c>
      <c r="P11" s="21">
        <f t="shared" si="6"/>
        <v>37.5</v>
      </c>
      <c r="Q11" s="21">
        <f t="shared" si="7"/>
        <v>7.5</v>
      </c>
      <c r="R11" s="21">
        <f t="shared" si="8"/>
        <v>15</v>
      </c>
      <c r="S11" s="21">
        <f t="shared" si="15"/>
        <v>52.5</v>
      </c>
      <c r="T11" s="21">
        <f t="shared" si="15"/>
        <v>75</v>
      </c>
      <c r="U11" s="33"/>
      <c r="V11" s="33"/>
      <c r="W11" s="33"/>
      <c r="X11" s="33"/>
    </row>
    <row r="12" spans="1:24">
      <c r="A12" s="32">
        <v>2</v>
      </c>
      <c r="B12" s="15" t="s">
        <v>32</v>
      </c>
      <c r="C12" s="16">
        <v>4</v>
      </c>
      <c r="D12" s="17">
        <v>50</v>
      </c>
      <c r="E12" s="17">
        <v>60</v>
      </c>
      <c r="F12" s="18">
        <v>10</v>
      </c>
      <c r="G12" s="18">
        <v>30</v>
      </c>
      <c r="H12" s="17">
        <v>20</v>
      </c>
      <c r="I12" s="17">
        <v>30</v>
      </c>
      <c r="J12" s="19">
        <f t="shared" si="13"/>
        <v>0.4</v>
      </c>
      <c r="K12" s="19">
        <f t="shared" si="14"/>
        <v>1.2</v>
      </c>
      <c r="L12" s="20">
        <f t="shared" si="11"/>
        <v>100</v>
      </c>
      <c r="M12" s="21">
        <f t="shared" si="12"/>
        <v>50</v>
      </c>
      <c r="N12" s="21">
        <f t="shared" si="4"/>
        <v>60</v>
      </c>
      <c r="O12" s="21">
        <f t="shared" si="5"/>
        <v>10</v>
      </c>
      <c r="P12" s="21">
        <f t="shared" si="6"/>
        <v>30</v>
      </c>
      <c r="Q12" s="21">
        <f t="shared" si="7"/>
        <v>20</v>
      </c>
      <c r="R12" s="21">
        <f t="shared" si="8"/>
        <v>30</v>
      </c>
      <c r="S12" s="21">
        <f t="shared" si="15"/>
        <v>60</v>
      </c>
      <c r="T12" s="21">
        <f t="shared" si="15"/>
        <v>90</v>
      </c>
      <c r="U12" s="33"/>
      <c r="V12" s="33"/>
      <c r="W12" s="33"/>
      <c r="X12" s="33"/>
    </row>
    <row r="13" spans="1:24">
      <c r="A13" s="32">
        <v>2</v>
      </c>
      <c r="B13" s="34" t="s">
        <v>33</v>
      </c>
      <c r="C13" s="16">
        <v>12</v>
      </c>
      <c r="D13" s="17">
        <v>5</v>
      </c>
      <c r="E13" s="17">
        <v>20</v>
      </c>
      <c r="F13" s="18">
        <v>70</v>
      </c>
      <c r="G13" s="18">
        <v>80</v>
      </c>
      <c r="H13" s="17">
        <v>5</v>
      </c>
      <c r="I13" s="17">
        <v>20</v>
      </c>
      <c r="J13" s="19">
        <f t="shared" si="13"/>
        <v>8.4</v>
      </c>
      <c r="K13" s="19">
        <f t="shared" si="14"/>
        <v>9.6</v>
      </c>
      <c r="L13" s="20">
        <f t="shared" si="11"/>
        <v>300</v>
      </c>
      <c r="M13" s="21">
        <f t="shared" si="12"/>
        <v>15</v>
      </c>
      <c r="N13" s="21">
        <f t="shared" si="4"/>
        <v>60</v>
      </c>
      <c r="O13" s="21">
        <f t="shared" si="5"/>
        <v>210</v>
      </c>
      <c r="P13" s="21">
        <f t="shared" si="6"/>
        <v>240</v>
      </c>
      <c r="Q13" s="21">
        <f t="shared" si="7"/>
        <v>15</v>
      </c>
      <c r="R13" s="21">
        <f t="shared" si="8"/>
        <v>60</v>
      </c>
      <c r="S13" s="21">
        <f t="shared" si="15"/>
        <v>225</v>
      </c>
      <c r="T13" s="21">
        <f t="shared" si="15"/>
        <v>300</v>
      </c>
      <c r="U13" s="33"/>
      <c r="V13" s="33"/>
      <c r="W13" s="33"/>
      <c r="X13" s="33"/>
    </row>
    <row r="14" spans="1:24" ht="45">
      <c r="A14" s="32">
        <v>2</v>
      </c>
      <c r="B14" s="31" t="s">
        <v>34</v>
      </c>
      <c r="C14" s="16">
        <v>4</v>
      </c>
      <c r="D14" s="17">
        <v>25</v>
      </c>
      <c r="E14" s="17">
        <v>50</v>
      </c>
      <c r="F14" s="18">
        <v>40</v>
      </c>
      <c r="G14" s="18">
        <v>50</v>
      </c>
      <c r="H14" s="17">
        <v>15</v>
      </c>
      <c r="I14" s="17">
        <v>20</v>
      </c>
      <c r="J14" s="19">
        <f t="shared" si="13"/>
        <v>1.6</v>
      </c>
      <c r="K14" s="19">
        <f t="shared" si="14"/>
        <v>2</v>
      </c>
      <c r="L14" s="20">
        <f t="shared" si="11"/>
        <v>100</v>
      </c>
      <c r="M14" s="21">
        <f t="shared" si="12"/>
        <v>25</v>
      </c>
      <c r="N14" s="21">
        <f t="shared" si="4"/>
        <v>50</v>
      </c>
      <c r="O14" s="21">
        <f t="shared" si="5"/>
        <v>40</v>
      </c>
      <c r="P14" s="21">
        <f t="shared" si="6"/>
        <v>50</v>
      </c>
      <c r="Q14" s="21">
        <f t="shared" si="7"/>
        <v>15</v>
      </c>
      <c r="R14" s="21">
        <f t="shared" si="8"/>
        <v>20</v>
      </c>
      <c r="S14" s="21">
        <f t="shared" si="15"/>
        <v>65</v>
      </c>
      <c r="T14" s="21">
        <f t="shared" si="15"/>
        <v>100</v>
      </c>
      <c r="U14" s="33"/>
      <c r="V14" s="33"/>
      <c r="W14" s="33"/>
      <c r="X14" s="33"/>
    </row>
    <row r="15" spans="1:24">
      <c r="A15" s="14">
        <v>2</v>
      </c>
      <c r="B15" s="35" t="s">
        <v>35</v>
      </c>
      <c r="C15" s="16">
        <v>13</v>
      </c>
      <c r="D15" s="17">
        <v>5</v>
      </c>
      <c r="E15" s="17">
        <v>20</v>
      </c>
      <c r="F15" s="18">
        <v>70</v>
      </c>
      <c r="G15" s="18">
        <v>80</v>
      </c>
      <c r="H15" s="17">
        <v>5</v>
      </c>
      <c r="I15" s="17">
        <v>20</v>
      </c>
      <c r="J15" s="19">
        <f t="shared" si="13"/>
        <v>9.1</v>
      </c>
      <c r="K15" s="19">
        <f>SUM(K9:K14)</f>
        <v>19.100000000000001</v>
      </c>
      <c r="L15" s="20">
        <f t="shared" si="11"/>
        <v>325</v>
      </c>
      <c r="M15" s="21">
        <f t="shared" si="12"/>
        <v>16.25</v>
      </c>
      <c r="N15" s="21">
        <f t="shared" si="4"/>
        <v>65</v>
      </c>
      <c r="O15" s="21">
        <f t="shared" si="5"/>
        <v>227.5</v>
      </c>
      <c r="P15" s="21">
        <f t="shared" si="6"/>
        <v>260</v>
      </c>
      <c r="Q15" s="21">
        <f t="shared" si="7"/>
        <v>16.25</v>
      </c>
      <c r="R15" s="21">
        <f t="shared" si="8"/>
        <v>65</v>
      </c>
      <c r="S15" s="54">
        <f t="shared" si="15"/>
        <v>243.75</v>
      </c>
      <c r="T15" s="54">
        <f t="shared" si="15"/>
        <v>325</v>
      </c>
      <c r="U15" s="33"/>
      <c r="V15" s="33"/>
      <c r="W15" s="33"/>
      <c r="X15" s="33"/>
    </row>
    <row r="16" spans="1:24">
      <c r="A16" s="36" t="s">
        <v>18</v>
      </c>
      <c r="B16" s="27"/>
      <c r="C16" s="28">
        <f>SUM(C9:C15)</f>
        <v>48</v>
      </c>
      <c r="D16" s="29"/>
      <c r="E16" s="29"/>
      <c r="F16" s="29"/>
      <c r="G16" s="29"/>
      <c r="H16" s="29"/>
      <c r="I16" s="29"/>
      <c r="J16" s="37">
        <f>SUM(J9:J15)</f>
        <v>24.3</v>
      </c>
      <c r="K16" s="37">
        <f>SUM(K9:K15)</f>
        <v>38.200000000000003</v>
      </c>
      <c r="L16" s="30"/>
      <c r="M16" s="28">
        <f t="shared" ref="M16:T16" si="16">SUM(M9:M15)</f>
        <v>238.75</v>
      </c>
      <c r="N16" s="28">
        <f t="shared" si="16"/>
        <v>442.5</v>
      </c>
      <c r="O16" s="28">
        <f t="shared" si="16"/>
        <v>607.5</v>
      </c>
      <c r="P16" s="28">
        <f t="shared" si="16"/>
        <v>737.5</v>
      </c>
      <c r="Q16" s="28">
        <f t="shared" si="16"/>
        <v>113.75</v>
      </c>
      <c r="R16" s="28">
        <f t="shared" si="16"/>
        <v>260</v>
      </c>
      <c r="S16" s="89">
        <f t="shared" si="16"/>
        <v>846.25</v>
      </c>
      <c r="T16" s="89">
        <f t="shared" si="16"/>
        <v>1180</v>
      </c>
      <c r="U16" s="89">
        <v>280</v>
      </c>
      <c r="V16" s="89">
        <f>S16+U16</f>
        <v>1126.25</v>
      </c>
      <c r="W16" s="89">
        <f>T16+U16</f>
        <v>1460</v>
      </c>
      <c r="X16" s="89">
        <v>1225</v>
      </c>
    </row>
    <row r="17" spans="1:24" ht="30">
      <c r="A17" s="14">
        <v>3</v>
      </c>
      <c r="B17" s="31" t="s">
        <v>36</v>
      </c>
      <c r="C17" s="38">
        <v>4</v>
      </c>
      <c r="D17" s="17">
        <v>50</v>
      </c>
      <c r="E17" s="17">
        <v>70</v>
      </c>
      <c r="F17" s="18">
        <v>10</v>
      </c>
      <c r="G17" s="18">
        <v>20</v>
      </c>
      <c r="H17" s="17">
        <v>20</v>
      </c>
      <c r="I17" s="17">
        <v>30</v>
      </c>
      <c r="J17" s="39">
        <f t="shared" ref="J17:J23" si="17">(C17*F17)/100</f>
        <v>0.4</v>
      </c>
      <c r="K17" s="39">
        <f t="shared" ref="K17:K23" si="18">C17*G17/100</f>
        <v>0.8</v>
      </c>
      <c r="L17" s="20">
        <f t="shared" si="11"/>
        <v>100</v>
      </c>
      <c r="M17" s="21">
        <f t="shared" ref="M17:M23" si="19">C17*25*D17/100</f>
        <v>50</v>
      </c>
      <c r="N17" s="21">
        <f t="shared" si="4"/>
        <v>70</v>
      </c>
      <c r="O17" s="21">
        <f t="shared" si="5"/>
        <v>10</v>
      </c>
      <c r="P17" s="21">
        <f t="shared" si="6"/>
        <v>20</v>
      </c>
      <c r="Q17" s="21">
        <f t="shared" ref="Q17:Q23" si="20">C17*25*H17/100</f>
        <v>20</v>
      </c>
      <c r="R17" s="21">
        <f t="shared" si="8"/>
        <v>30</v>
      </c>
      <c r="S17" s="78">
        <f t="shared" si="15"/>
        <v>60</v>
      </c>
      <c r="T17" s="78">
        <f t="shared" si="15"/>
        <v>90</v>
      </c>
      <c r="U17" s="40"/>
      <c r="V17" s="33"/>
      <c r="W17" s="33"/>
      <c r="X17" s="33"/>
    </row>
    <row r="18" spans="1:24">
      <c r="A18" s="14">
        <v>3</v>
      </c>
      <c r="B18" s="34" t="s">
        <v>37</v>
      </c>
      <c r="C18" s="38">
        <v>4</v>
      </c>
      <c r="D18" s="17">
        <v>40</v>
      </c>
      <c r="E18" s="17">
        <v>60</v>
      </c>
      <c r="F18" s="18">
        <v>30</v>
      </c>
      <c r="G18" s="18">
        <v>40</v>
      </c>
      <c r="H18" s="17">
        <v>10</v>
      </c>
      <c r="I18" s="17">
        <v>20</v>
      </c>
      <c r="J18" s="39">
        <f t="shared" si="17"/>
        <v>1.2</v>
      </c>
      <c r="K18" s="39">
        <f t="shared" si="18"/>
        <v>1.6</v>
      </c>
      <c r="L18" s="20">
        <f t="shared" si="11"/>
        <v>100</v>
      </c>
      <c r="M18" s="21">
        <f t="shared" si="19"/>
        <v>40</v>
      </c>
      <c r="N18" s="21">
        <f t="shared" si="4"/>
        <v>60</v>
      </c>
      <c r="O18" s="21">
        <f t="shared" si="5"/>
        <v>30</v>
      </c>
      <c r="P18" s="21">
        <f t="shared" si="6"/>
        <v>40</v>
      </c>
      <c r="Q18" s="21">
        <f t="shared" si="20"/>
        <v>10</v>
      </c>
      <c r="R18" s="21">
        <f t="shared" si="8"/>
        <v>20</v>
      </c>
      <c r="S18" s="21">
        <f t="shared" si="15"/>
        <v>70</v>
      </c>
      <c r="T18" s="21">
        <f t="shared" si="15"/>
        <v>100</v>
      </c>
      <c r="U18" s="40"/>
      <c r="V18" s="33"/>
      <c r="W18" s="33"/>
      <c r="X18" s="33"/>
    </row>
    <row r="19" spans="1:24" ht="30">
      <c r="A19" s="14">
        <v>3</v>
      </c>
      <c r="B19" s="15" t="s">
        <v>38</v>
      </c>
      <c r="C19" s="38">
        <v>4</v>
      </c>
      <c r="D19" s="17">
        <v>20</v>
      </c>
      <c r="E19" s="17">
        <v>40</v>
      </c>
      <c r="F19" s="18">
        <v>50</v>
      </c>
      <c r="G19" s="18">
        <v>70</v>
      </c>
      <c r="H19" s="17">
        <v>5</v>
      </c>
      <c r="I19" s="17">
        <v>10</v>
      </c>
      <c r="J19" s="39">
        <f t="shared" si="17"/>
        <v>2</v>
      </c>
      <c r="K19" s="39">
        <f t="shared" si="18"/>
        <v>2.8</v>
      </c>
      <c r="L19" s="20">
        <f t="shared" si="11"/>
        <v>100</v>
      </c>
      <c r="M19" s="21">
        <f t="shared" si="19"/>
        <v>20</v>
      </c>
      <c r="N19" s="21">
        <f t="shared" si="4"/>
        <v>40</v>
      </c>
      <c r="O19" s="21">
        <f t="shared" si="5"/>
        <v>50</v>
      </c>
      <c r="P19" s="21">
        <f t="shared" si="6"/>
        <v>70</v>
      </c>
      <c r="Q19" s="21">
        <f t="shared" si="20"/>
        <v>5</v>
      </c>
      <c r="R19" s="21">
        <f t="shared" si="8"/>
        <v>10</v>
      </c>
      <c r="S19" s="21">
        <f t="shared" si="15"/>
        <v>70</v>
      </c>
      <c r="T19" s="21">
        <f t="shared" si="15"/>
        <v>110</v>
      </c>
      <c r="U19" s="40"/>
      <c r="V19" s="33"/>
      <c r="W19" s="33"/>
      <c r="X19" s="33"/>
    </row>
    <row r="20" spans="1:24">
      <c r="A20" s="14">
        <v>3</v>
      </c>
      <c r="B20" s="34" t="s">
        <v>39</v>
      </c>
      <c r="C20" s="38">
        <v>12</v>
      </c>
      <c r="D20" s="17">
        <v>5</v>
      </c>
      <c r="E20" s="17">
        <v>15</v>
      </c>
      <c r="F20" s="18">
        <v>70</v>
      </c>
      <c r="G20" s="18">
        <v>85</v>
      </c>
      <c r="H20" s="17">
        <v>5</v>
      </c>
      <c r="I20" s="17">
        <v>20</v>
      </c>
      <c r="J20" s="39">
        <f t="shared" si="17"/>
        <v>8.4</v>
      </c>
      <c r="K20" s="39">
        <f t="shared" si="18"/>
        <v>10.199999999999999</v>
      </c>
      <c r="L20" s="20">
        <f t="shared" si="11"/>
        <v>300</v>
      </c>
      <c r="M20" s="21">
        <f t="shared" si="19"/>
        <v>15</v>
      </c>
      <c r="N20" s="21">
        <f t="shared" si="4"/>
        <v>45</v>
      </c>
      <c r="O20" s="21">
        <f t="shared" si="5"/>
        <v>210</v>
      </c>
      <c r="P20" s="21">
        <f t="shared" si="6"/>
        <v>255</v>
      </c>
      <c r="Q20" s="21">
        <f t="shared" si="20"/>
        <v>15</v>
      </c>
      <c r="R20" s="21">
        <f t="shared" si="8"/>
        <v>60</v>
      </c>
      <c r="S20" s="21">
        <f t="shared" si="15"/>
        <v>225</v>
      </c>
      <c r="T20" s="21">
        <f t="shared" si="15"/>
        <v>300</v>
      </c>
      <c r="U20" s="40"/>
      <c r="V20" s="33"/>
      <c r="W20" s="33"/>
      <c r="X20" s="33"/>
    </row>
    <row r="21" spans="1:24" ht="30">
      <c r="A21" s="14">
        <v>3</v>
      </c>
      <c r="B21" s="31" t="s">
        <v>40</v>
      </c>
      <c r="C21" s="38">
        <v>2</v>
      </c>
      <c r="D21" s="17">
        <v>35</v>
      </c>
      <c r="E21" s="17">
        <v>50</v>
      </c>
      <c r="F21" s="18">
        <v>35</v>
      </c>
      <c r="G21" s="18">
        <v>50</v>
      </c>
      <c r="H21" s="17">
        <v>10</v>
      </c>
      <c r="I21" s="17">
        <v>20</v>
      </c>
      <c r="J21" s="39">
        <f t="shared" si="17"/>
        <v>0.7</v>
      </c>
      <c r="K21" s="39">
        <f t="shared" si="18"/>
        <v>1</v>
      </c>
      <c r="L21" s="20">
        <f t="shared" si="11"/>
        <v>50</v>
      </c>
      <c r="M21" s="21">
        <f t="shared" si="19"/>
        <v>17.5</v>
      </c>
      <c r="N21" s="21">
        <f t="shared" si="4"/>
        <v>25</v>
      </c>
      <c r="O21" s="21">
        <f t="shared" si="5"/>
        <v>17.5</v>
      </c>
      <c r="P21" s="21">
        <f t="shared" si="6"/>
        <v>25</v>
      </c>
      <c r="Q21" s="21">
        <f t="shared" si="20"/>
        <v>5</v>
      </c>
      <c r="R21" s="21">
        <f t="shared" si="8"/>
        <v>10</v>
      </c>
      <c r="S21" s="21">
        <f t="shared" si="15"/>
        <v>35</v>
      </c>
      <c r="T21" s="21">
        <f t="shared" si="15"/>
        <v>50</v>
      </c>
      <c r="U21" s="40"/>
      <c r="V21" s="33"/>
      <c r="W21" s="33"/>
      <c r="X21" s="33"/>
    </row>
    <row r="22" spans="1:24">
      <c r="A22" s="14">
        <v>3</v>
      </c>
      <c r="B22" s="34" t="s">
        <v>41</v>
      </c>
      <c r="C22" s="38">
        <v>13</v>
      </c>
      <c r="D22" s="17">
        <v>5</v>
      </c>
      <c r="E22" s="17">
        <v>15</v>
      </c>
      <c r="F22" s="18">
        <v>75</v>
      </c>
      <c r="G22" s="18">
        <v>90</v>
      </c>
      <c r="H22" s="17">
        <v>0</v>
      </c>
      <c r="I22" s="17">
        <v>15</v>
      </c>
      <c r="J22" s="39">
        <f t="shared" si="17"/>
        <v>9.75</v>
      </c>
      <c r="K22" s="39">
        <f t="shared" si="18"/>
        <v>11.7</v>
      </c>
      <c r="L22" s="20">
        <f t="shared" si="11"/>
        <v>325</v>
      </c>
      <c r="M22" s="21">
        <f t="shared" si="19"/>
        <v>16.25</v>
      </c>
      <c r="N22" s="21">
        <f t="shared" si="4"/>
        <v>48.75</v>
      </c>
      <c r="O22" s="21">
        <f t="shared" si="5"/>
        <v>243.75</v>
      </c>
      <c r="P22" s="21">
        <f t="shared" si="6"/>
        <v>292.5</v>
      </c>
      <c r="Q22" s="21">
        <f t="shared" si="20"/>
        <v>0</v>
      </c>
      <c r="R22" s="21">
        <f t="shared" si="8"/>
        <v>48.75</v>
      </c>
      <c r="S22" s="21">
        <f t="shared" si="15"/>
        <v>260</v>
      </c>
      <c r="T22" s="21">
        <f t="shared" si="15"/>
        <v>341.25</v>
      </c>
      <c r="U22" s="40"/>
      <c r="V22" s="33"/>
      <c r="W22" s="33"/>
      <c r="X22" s="33"/>
    </row>
    <row r="23" spans="1:24">
      <c r="A23" s="14">
        <v>3</v>
      </c>
      <c r="B23" s="41" t="s">
        <v>61</v>
      </c>
      <c r="C23" s="24">
        <v>8</v>
      </c>
      <c r="D23" s="17">
        <v>10</v>
      </c>
      <c r="E23" s="17">
        <v>15</v>
      </c>
      <c r="F23" s="18">
        <v>65</v>
      </c>
      <c r="G23" s="18">
        <v>85</v>
      </c>
      <c r="H23" s="17">
        <v>5</v>
      </c>
      <c r="I23" s="17">
        <v>10</v>
      </c>
      <c r="J23" s="39">
        <f t="shared" si="17"/>
        <v>5.2</v>
      </c>
      <c r="K23" s="39">
        <f t="shared" si="18"/>
        <v>6.8</v>
      </c>
      <c r="L23" s="20">
        <f t="shared" si="11"/>
        <v>200</v>
      </c>
      <c r="M23" s="21">
        <f t="shared" si="19"/>
        <v>20</v>
      </c>
      <c r="N23" s="21">
        <f t="shared" si="4"/>
        <v>30</v>
      </c>
      <c r="O23" s="21">
        <f t="shared" si="5"/>
        <v>130</v>
      </c>
      <c r="P23" s="21">
        <f t="shared" si="6"/>
        <v>170</v>
      </c>
      <c r="Q23" s="21">
        <f t="shared" si="20"/>
        <v>10</v>
      </c>
      <c r="R23" s="21">
        <f t="shared" si="8"/>
        <v>20</v>
      </c>
      <c r="S23" s="21">
        <f t="shared" si="15"/>
        <v>150</v>
      </c>
      <c r="T23" s="21">
        <f t="shared" si="15"/>
        <v>200</v>
      </c>
      <c r="U23" s="40"/>
      <c r="V23" s="33"/>
      <c r="W23" s="33"/>
      <c r="X23" s="33"/>
    </row>
    <row r="24" spans="1:24">
      <c r="A24" s="42" t="s">
        <v>18</v>
      </c>
      <c r="B24" s="27"/>
      <c r="C24" s="28">
        <f>SUM(C17:C23)</f>
        <v>47</v>
      </c>
      <c r="D24" s="43"/>
      <c r="E24" s="43"/>
      <c r="F24" s="43"/>
      <c r="G24" s="43"/>
      <c r="H24" s="43"/>
      <c r="I24" s="43"/>
      <c r="J24" s="28">
        <f>SUM(J17:J23)</f>
        <v>27.65</v>
      </c>
      <c r="K24" s="28">
        <f>SUM(K17:K23)</f>
        <v>34.9</v>
      </c>
      <c r="L24" s="30"/>
      <c r="M24" s="28">
        <f t="shared" ref="M24:T24" si="21">SUM(M17:M23)</f>
        <v>178.75</v>
      </c>
      <c r="N24" s="28">
        <f t="shared" si="21"/>
        <v>318.75</v>
      </c>
      <c r="O24" s="28">
        <f t="shared" si="21"/>
        <v>691.25</v>
      </c>
      <c r="P24" s="28">
        <f t="shared" si="21"/>
        <v>872.5</v>
      </c>
      <c r="Q24" s="28">
        <f t="shared" si="21"/>
        <v>65</v>
      </c>
      <c r="R24" s="28">
        <f t="shared" si="21"/>
        <v>198.75</v>
      </c>
      <c r="S24" s="89">
        <f t="shared" si="21"/>
        <v>870</v>
      </c>
      <c r="T24" s="89">
        <f t="shared" si="21"/>
        <v>1191.25</v>
      </c>
      <c r="U24" s="89">
        <v>256</v>
      </c>
      <c r="V24" s="89">
        <f>S24+U24</f>
        <v>1126</v>
      </c>
      <c r="W24" s="89">
        <f>T24+U24</f>
        <v>1447.25</v>
      </c>
      <c r="X24" s="89">
        <v>1120</v>
      </c>
    </row>
    <row r="25" spans="1:24">
      <c r="A25" s="86" t="s">
        <v>60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8"/>
      <c r="T25" s="88"/>
    </row>
    <row r="26" spans="1:24">
      <c r="A26" s="44">
        <v>3</v>
      </c>
      <c r="B26" s="34" t="s">
        <v>42</v>
      </c>
      <c r="C26" s="45">
        <v>8</v>
      </c>
      <c r="D26" s="17">
        <v>10</v>
      </c>
      <c r="E26" s="17">
        <v>15</v>
      </c>
      <c r="F26" s="18">
        <v>65</v>
      </c>
      <c r="G26" s="18">
        <v>85</v>
      </c>
      <c r="H26" s="17">
        <v>5</v>
      </c>
      <c r="I26" s="17">
        <v>10</v>
      </c>
      <c r="J26" s="19">
        <f t="shared" ref="J26:J29" si="22">(C26*F26)/100</f>
        <v>5.2</v>
      </c>
      <c r="K26" s="19">
        <f>C26*G26/100</f>
        <v>6.8</v>
      </c>
      <c r="L26" s="20">
        <f t="shared" ref="L26" si="23">C26*25</f>
        <v>200</v>
      </c>
      <c r="M26" s="21">
        <f t="shared" ref="M26" si="24">C26*25*D26/100</f>
        <v>20</v>
      </c>
      <c r="N26" s="21">
        <f t="shared" ref="N26" si="25">C26*25*E26/100</f>
        <v>30</v>
      </c>
      <c r="O26" s="21">
        <f t="shared" ref="O26" si="26">C26*25*F26/100</f>
        <v>130</v>
      </c>
      <c r="P26" s="21">
        <f t="shared" ref="P26" si="27">C26*25*G26/100</f>
        <v>170</v>
      </c>
      <c r="Q26" s="21">
        <f t="shared" ref="Q26" si="28">C26*25*H26/100</f>
        <v>10</v>
      </c>
      <c r="R26" s="21">
        <f t="shared" ref="R26" si="29">C26*25*I26/100</f>
        <v>20</v>
      </c>
      <c r="S26" s="21">
        <f t="shared" ref="S26" si="30">M26+O26</f>
        <v>150</v>
      </c>
      <c r="T26" s="21">
        <f t="shared" ref="T26" si="31">N26+P26</f>
        <v>200</v>
      </c>
    </row>
    <row r="27" spans="1:24">
      <c r="A27" s="44">
        <v>3</v>
      </c>
      <c r="B27" s="34" t="s">
        <v>43</v>
      </c>
      <c r="C27" s="45">
        <v>8</v>
      </c>
      <c r="D27" s="17">
        <v>10</v>
      </c>
      <c r="E27" s="17">
        <v>15</v>
      </c>
      <c r="F27" s="18">
        <v>65</v>
      </c>
      <c r="G27" s="18">
        <v>85</v>
      </c>
      <c r="H27" s="17">
        <v>5</v>
      </c>
      <c r="I27" s="17">
        <v>10</v>
      </c>
      <c r="J27" s="19">
        <f t="shared" si="22"/>
        <v>5.2</v>
      </c>
      <c r="K27" s="19">
        <f>C27*G27/100</f>
        <v>6.8</v>
      </c>
      <c r="L27" s="20">
        <f t="shared" si="11"/>
        <v>200</v>
      </c>
      <c r="M27" s="21">
        <f t="shared" ref="M27:M29" si="32">C27*25*D27/100</f>
        <v>20</v>
      </c>
      <c r="N27" s="21">
        <f t="shared" ref="N27:N29" si="33">C27*25*E27/100</f>
        <v>30</v>
      </c>
      <c r="O27" s="21">
        <f t="shared" ref="O27:O29" si="34">C27*25*F27/100</f>
        <v>130</v>
      </c>
      <c r="P27" s="21">
        <f t="shared" ref="P27:P29" si="35">C27*25*G27/100</f>
        <v>170</v>
      </c>
      <c r="Q27" s="21">
        <f t="shared" ref="Q27:Q29" si="36">C27*25*H27/100</f>
        <v>10</v>
      </c>
      <c r="R27" s="21">
        <f t="shared" ref="R27:R29" si="37">C27*25*I27/100</f>
        <v>20</v>
      </c>
      <c r="S27" s="78">
        <f t="shared" ref="S27:T29" si="38">M27+O27</f>
        <v>150</v>
      </c>
      <c r="T27" s="78">
        <f t="shared" si="38"/>
        <v>200</v>
      </c>
      <c r="U27" s="33"/>
      <c r="V27" s="33"/>
      <c r="W27" s="33"/>
      <c r="X27" s="33"/>
    </row>
    <row r="28" spans="1:24">
      <c r="A28" s="44">
        <v>3</v>
      </c>
      <c r="B28" s="34" t="s">
        <v>44</v>
      </c>
      <c r="C28" s="45">
        <v>8</v>
      </c>
      <c r="D28" s="17">
        <v>10</v>
      </c>
      <c r="E28" s="17">
        <v>15</v>
      </c>
      <c r="F28" s="18">
        <v>65</v>
      </c>
      <c r="G28" s="18">
        <v>85</v>
      </c>
      <c r="H28" s="17">
        <v>5</v>
      </c>
      <c r="I28" s="17">
        <v>10</v>
      </c>
      <c r="J28" s="19">
        <f t="shared" si="22"/>
        <v>5.2</v>
      </c>
      <c r="K28" s="19">
        <f t="shared" ref="K28:K29" si="39">C28*G28/100</f>
        <v>6.8</v>
      </c>
      <c r="L28" s="20">
        <f t="shared" si="11"/>
        <v>200</v>
      </c>
      <c r="M28" s="21">
        <f t="shared" si="32"/>
        <v>20</v>
      </c>
      <c r="N28" s="21">
        <f t="shared" si="33"/>
        <v>30</v>
      </c>
      <c r="O28" s="21">
        <f t="shared" si="34"/>
        <v>130</v>
      </c>
      <c r="P28" s="21">
        <f t="shared" si="35"/>
        <v>170</v>
      </c>
      <c r="Q28" s="21">
        <f t="shared" si="36"/>
        <v>10</v>
      </c>
      <c r="R28" s="21">
        <f t="shared" si="37"/>
        <v>20</v>
      </c>
      <c r="S28" s="21">
        <f t="shared" si="38"/>
        <v>150</v>
      </c>
      <c r="T28" s="21">
        <f t="shared" si="38"/>
        <v>200</v>
      </c>
      <c r="U28" s="33"/>
      <c r="V28" s="33"/>
      <c r="W28" s="33"/>
      <c r="X28" s="33"/>
    </row>
    <row r="29" spans="1:24">
      <c r="A29" s="44">
        <v>3</v>
      </c>
      <c r="B29" s="34" t="s">
        <v>45</v>
      </c>
      <c r="C29" s="45">
        <v>8</v>
      </c>
      <c r="D29" s="17">
        <v>10</v>
      </c>
      <c r="E29" s="17">
        <v>15</v>
      </c>
      <c r="F29" s="18">
        <v>65</v>
      </c>
      <c r="G29" s="18">
        <v>85</v>
      </c>
      <c r="H29" s="17">
        <v>5</v>
      </c>
      <c r="I29" s="17">
        <v>10</v>
      </c>
      <c r="J29" s="19">
        <f t="shared" si="22"/>
        <v>5.2</v>
      </c>
      <c r="K29" s="19">
        <f t="shared" si="39"/>
        <v>6.8</v>
      </c>
      <c r="L29" s="20">
        <f t="shared" si="11"/>
        <v>200</v>
      </c>
      <c r="M29" s="21">
        <f t="shared" si="32"/>
        <v>20</v>
      </c>
      <c r="N29" s="21">
        <f t="shared" si="33"/>
        <v>30</v>
      </c>
      <c r="O29" s="21">
        <f t="shared" si="34"/>
        <v>130</v>
      </c>
      <c r="P29" s="21">
        <f t="shared" si="35"/>
        <v>170</v>
      </c>
      <c r="Q29" s="21">
        <f t="shared" si="36"/>
        <v>10</v>
      </c>
      <c r="R29" s="21">
        <f t="shared" si="37"/>
        <v>20</v>
      </c>
      <c r="S29" s="21">
        <f t="shared" si="38"/>
        <v>150</v>
      </c>
      <c r="T29" s="21">
        <f t="shared" si="38"/>
        <v>200</v>
      </c>
      <c r="U29" s="33"/>
      <c r="V29" s="33"/>
      <c r="W29" s="33"/>
      <c r="X29" s="33"/>
    </row>
    <row r="30" spans="1:24" ht="30.75" thickBot="1">
      <c r="A30" s="52" t="s">
        <v>19</v>
      </c>
      <c r="B30" s="53"/>
      <c r="C30" s="87">
        <v>8</v>
      </c>
      <c r="D30" s="55"/>
      <c r="E30" s="55"/>
      <c r="F30" s="56"/>
      <c r="G30" s="56"/>
      <c r="H30" s="55"/>
      <c r="I30" s="55"/>
      <c r="J30" s="57"/>
      <c r="K30" s="57"/>
      <c r="L30" s="58"/>
      <c r="M30" s="58"/>
      <c r="N30" s="58"/>
      <c r="O30" s="58"/>
      <c r="P30" s="58"/>
      <c r="Q30" s="58"/>
      <c r="R30" s="58"/>
      <c r="S30" s="58"/>
      <c r="T30" s="58"/>
      <c r="U30" s="33"/>
      <c r="V30" s="33"/>
      <c r="W30" s="33"/>
      <c r="X30" s="33"/>
    </row>
    <row r="31" spans="1:24">
      <c r="A31" s="96" t="s">
        <v>20</v>
      </c>
      <c r="B31" s="59" t="s">
        <v>21</v>
      </c>
      <c r="C31" s="92">
        <f>C8+C16+C24</f>
        <v>139</v>
      </c>
      <c r="D31" s="60"/>
      <c r="E31" s="60"/>
      <c r="F31" s="61"/>
      <c r="G31" s="61"/>
      <c r="H31" s="60"/>
      <c r="I31" s="60"/>
      <c r="J31" s="62"/>
      <c r="K31" s="62"/>
      <c r="L31" s="63"/>
      <c r="M31" s="63"/>
      <c r="N31" s="63"/>
      <c r="O31" s="63"/>
      <c r="P31" s="63"/>
      <c r="Q31" s="63"/>
      <c r="R31" s="63"/>
      <c r="S31" s="63"/>
      <c r="T31" s="64"/>
      <c r="U31" s="50"/>
      <c r="V31" s="50"/>
      <c r="W31" s="33"/>
      <c r="X31" s="33"/>
    </row>
    <row r="32" spans="1:24" ht="30">
      <c r="A32" s="97"/>
      <c r="B32" s="25" t="s">
        <v>59</v>
      </c>
      <c r="C32" s="93"/>
      <c r="D32" s="46"/>
      <c r="E32" s="46"/>
      <c r="F32" s="47"/>
      <c r="G32" s="47"/>
      <c r="H32" s="46"/>
      <c r="I32" s="46"/>
      <c r="J32" s="48">
        <f>J8+J16+J24</f>
        <v>75.449999999999989</v>
      </c>
      <c r="K32" s="48">
        <f>K8+K16+K24</f>
        <v>105.80000000000001</v>
      </c>
      <c r="L32" s="49"/>
      <c r="M32" s="49"/>
      <c r="N32" s="49"/>
      <c r="O32" s="49"/>
      <c r="P32" s="49"/>
      <c r="Q32" s="49"/>
      <c r="R32" s="49"/>
      <c r="S32" s="49"/>
      <c r="T32" s="65"/>
      <c r="U32" s="51"/>
      <c r="V32" s="51"/>
      <c r="W32" s="33"/>
      <c r="X32" s="33"/>
    </row>
    <row r="33" spans="1:24">
      <c r="A33" s="97"/>
      <c r="B33" s="25" t="s">
        <v>22</v>
      </c>
      <c r="C33" s="93">
        <v>42</v>
      </c>
      <c r="D33" s="46"/>
      <c r="E33" s="46"/>
      <c r="F33" s="47"/>
      <c r="G33" s="47"/>
      <c r="H33" s="46"/>
      <c r="I33" s="46"/>
      <c r="J33" s="48"/>
      <c r="K33" s="48"/>
      <c r="L33" s="49"/>
      <c r="M33" s="49"/>
      <c r="N33" s="49"/>
      <c r="O33" s="49"/>
      <c r="P33" s="49"/>
      <c r="Q33" s="49"/>
      <c r="R33" s="49"/>
      <c r="S33" s="49"/>
      <c r="T33" s="65"/>
      <c r="U33" s="51"/>
      <c r="V33" s="51"/>
      <c r="W33" s="33"/>
      <c r="X33" s="33"/>
    </row>
    <row r="34" spans="1:24" ht="15.75" thickBot="1">
      <c r="A34" s="98"/>
      <c r="B34" s="90" t="s">
        <v>20</v>
      </c>
      <c r="C34" s="91">
        <f>C31+C33</f>
        <v>181</v>
      </c>
      <c r="D34" s="66"/>
      <c r="E34" s="66"/>
      <c r="F34" s="67"/>
      <c r="G34" s="67"/>
      <c r="H34" s="66"/>
      <c r="I34" s="66"/>
      <c r="J34" s="68"/>
      <c r="K34" s="68"/>
      <c r="L34" s="69"/>
      <c r="M34" s="69"/>
      <c r="N34" s="69"/>
      <c r="O34" s="69"/>
      <c r="P34" s="69"/>
      <c r="Q34" s="69"/>
      <c r="R34" s="69"/>
      <c r="S34" s="69"/>
      <c r="T34" s="70"/>
      <c r="U34" s="51"/>
      <c r="V34" s="51"/>
      <c r="W34" s="33"/>
      <c r="X34" s="33"/>
    </row>
    <row r="35" spans="1:24">
      <c r="W35" s="33"/>
      <c r="X35" s="33"/>
    </row>
    <row r="36" spans="1:24">
      <c r="W36" s="33"/>
      <c r="X36" s="33"/>
    </row>
    <row r="37" spans="1:24">
      <c r="W37" s="50"/>
      <c r="X37" s="50"/>
    </row>
    <row r="38" spans="1:24">
      <c r="W38" s="51"/>
      <c r="X38" s="51"/>
    </row>
    <row r="39" spans="1:24">
      <c r="W39" s="51"/>
      <c r="X39" s="51"/>
    </row>
    <row r="40" spans="1:24">
      <c r="W40" s="51"/>
      <c r="X40" s="51"/>
    </row>
  </sheetData>
  <mergeCells count="7">
    <mergeCell ref="O1:P1"/>
    <mergeCell ref="Q1:R1"/>
    <mergeCell ref="A31:A34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1"/>
  <sheetViews>
    <sheetView tabSelected="1" workbookViewId="0">
      <selection activeCell="C16" sqref="C16"/>
    </sheetView>
  </sheetViews>
  <sheetFormatPr defaultRowHeight="15"/>
  <cols>
    <col min="2" max="2" width="21.85546875" customWidth="1"/>
  </cols>
  <sheetData>
    <row r="1" spans="2:12" ht="15.75" thickBot="1"/>
    <row r="2" spans="2:12" ht="15.75" thickBot="1">
      <c r="B2" s="103" t="s">
        <v>46</v>
      </c>
      <c r="C2" s="106" t="s">
        <v>47</v>
      </c>
      <c r="D2" s="107"/>
      <c r="E2" s="107"/>
      <c r="F2" s="107"/>
      <c r="G2" s="107"/>
      <c r="H2" s="107"/>
      <c r="I2" s="107"/>
      <c r="J2" s="107"/>
      <c r="K2" s="107"/>
      <c r="L2" s="108"/>
    </row>
    <row r="3" spans="2:12">
      <c r="B3" s="104"/>
      <c r="C3" s="109" t="s">
        <v>48</v>
      </c>
      <c r="D3" s="110"/>
      <c r="E3" s="111"/>
      <c r="F3" s="109" t="s">
        <v>49</v>
      </c>
      <c r="G3" s="110"/>
      <c r="H3" s="111"/>
      <c r="I3" s="109" t="s">
        <v>50</v>
      </c>
      <c r="J3" s="110"/>
      <c r="K3" s="111"/>
      <c r="L3" s="1" t="s">
        <v>20</v>
      </c>
    </row>
    <row r="4" spans="2:12" ht="15.75" thickBot="1">
      <c r="B4" s="104"/>
      <c r="C4" s="112"/>
      <c r="D4" s="113"/>
      <c r="E4" s="114"/>
      <c r="F4" s="112"/>
      <c r="G4" s="113"/>
      <c r="H4" s="114"/>
      <c r="I4" s="112"/>
      <c r="J4" s="113"/>
      <c r="K4" s="114"/>
      <c r="L4" s="2" t="s">
        <v>2</v>
      </c>
    </row>
    <row r="5" spans="2:12" ht="24.75" thickBot="1">
      <c r="B5" s="105"/>
      <c r="C5" s="4" t="s">
        <v>52</v>
      </c>
      <c r="D5" s="4" t="s">
        <v>53</v>
      </c>
      <c r="E5" s="4" t="s">
        <v>2</v>
      </c>
      <c r="F5" s="4" t="s">
        <v>52</v>
      </c>
      <c r="G5" s="4" t="s">
        <v>53</v>
      </c>
      <c r="H5" s="4" t="s">
        <v>2</v>
      </c>
      <c r="I5" s="4" t="s">
        <v>52</v>
      </c>
      <c r="J5" s="4" t="s">
        <v>53</v>
      </c>
      <c r="K5" s="4" t="s">
        <v>2</v>
      </c>
      <c r="L5" s="3" t="s">
        <v>51</v>
      </c>
    </row>
    <row r="6" spans="2:12" ht="24.75" thickBot="1">
      <c r="B6" s="5" t="s">
        <v>54</v>
      </c>
      <c r="C6" s="6">
        <v>3</v>
      </c>
      <c r="D6" s="6">
        <v>105</v>
      </c>
      <c r="E6" s="7">
        <v>6</v>
      </c>
      <c r="F6" s="6">
        <v>3</v>
      </c>
      <c r="G6" s="6">
        <v>105</v>
      </c>
      <c r="H6" s="7">
        <v>6</v>
      </c>
      <c r="I6" s="6">
        <v>3</v>
      </c>
      <c r="J6" s="6">
        <v>96</v>
      </c>
      <c r="K6" s="7">
        <v>6</v>
      </c>
      <c r="L6" s="8">
        <v>18</v>
      </c>
    </row>
    <row r="7" spans="2:12" ht="15.75" thickBot="1">
      <c r="B7" s="5" t="s">
        <v>55</v>
      </c>
      <c r="C7" s="6">
        <v>2</v>
      </c>
      <c r="D7" s="6">
        <v>70</v>
      </c>
      <c r="E7" s="7">
        <v>4</v>
      </c>
      <c r="F7" s="6">
        <v>2</v>
      </c>
      <c r="G7" s="6">
        <v>70</v>
      </c>
      <c r="H7" s="7">
        <v>4</v>
      </c>
      <c r="I7" s="6">
        <v>2</v>
      </c>
      <c r="J7" s="6">
        <v>64</v>
      </c>
      <c r="K7" s="7">
        <v>4</v>
      </c>
      <c r="L7" s="8">
        <v>12</v>
      </c>
    </row>
    <row r="8" spans="2:12" ht="36.75" thickBot="1">
      <c r="B8" s="5" t="s">
        <v>56</v>
      </c>
      <c r="C8" s="6">
        <v>2</v>
      </c>
      <c r="D8" s="6">
        <v>70</v>
      </c>
      <c r="E8" s="7">
        <v>2</v>
      </c>
      <c r="F8" s="6">
        <v>2</v>
      </c>
      <c r="G8" s="6">
        <v>70</v>
      </c>
      <c r="H8" s="7">
        <v>2</v>
      </c>
      <c r="I8" s="6">
        <v>2</v>
      </c>
      <c r="J8" s="6">
        <v>64</v>
      </c>
      <c r="K8" s="7">
        <v>2</v>
      </c>
      <c r="L8" s="8">
        <v>6</v>
      </c>
    </row>
    <row r="9" spans="2:12" ht="15.75" thickBot="1">
      <c r="B9" s="5" t="s">
        <v>57</v>
      </c>
      <c r="C9" s="6">
        <v>2</v>
      </c>
      <c r="D9" s="6">
        <v>70</v>
      </c>
      <c r="E9" s="7">
        <v>3</v>
      </c>
      <c r="F9" s="9"/>
      <c r="G9" s="9"/>
      <c r="H9" s="10"/>
      <c r="I9" s="9"/>
      <c r="J9" s="9"/>
      <c r="K9" s="10"/>
      <c r="L9" s="8">
        <v>3</v>
      </c>
    </row>
    <row r="10" spans="2:12" ht="24.75" thickBot="1">
      <c r="B10" s="5" t="s">
        <v>58</v>
      </c>
      <c r="C10" s="6">
        <v>1</v>
      </c>
      <c r="D10" s="6">
        <v>35</v>
      </c>
      <c r="E10" s="7">
        <v>1</v>
      </c>
      <c r="F10" s="6">
        <v>1</v>
      </c>
      <c r="G10" s="6">
        <v>35</v>
      </c>
      <c r="H10" s="7">
        <v>1</v>
      </c>
      <c r="I10" s="6">
        <v>1</v>
      </c>
      <c r="J10" s="6">
        <v>32</v>
      </c>
      <c r="K10" s="7">
        <v>1</v>
      </c>
      <c r="L10" s="8">
        <v>3</v>
      </c>
    </row>
    <row r="11" spans="2:12" ht="15.75" thickBot="1">
      <c r="B11" s="5" t="s">
        <v>20</v>
      </c>
      <c r="C11" s="11">
        <v>10</v>
      </c>
      <c r="D11" s="12">
        <v>350</v>
      </c>
      <c r="E11" s="11">
        <v>16</v>
      </c>
      <c r="F11" s="11">
        <v>8</v>
      </c>
      <c r="G11" s="12">
        <v>280</v>
      </c>
      <c r="H11" s="11">
        <v>13</v>
      </c>
      <c r="I11" s="11">
        <v>8</v>
      </c>
      <c r="J11" s="12">
        <v>256</v>
      </c>
      <c r="K11" s="11">
        <v>13</v>
      </c>
      <c r="L11" s="12">
        <v>42</v>
      </c>
    </row>
  </sheetData>
  <mergeCells count="5">
    <mergeCell ref="B2:B5"/>
    <mergeCell ref="C2:L2"/>
    <mergeCell ref="C3:E4"/>
    <mergeCell ref="F3:H4"/>
    <mergeCell ref="I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Izračun_4.1_GD</vt:lpstr>
      <vt:lpstr>OOP 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Novosel</dc:creator>
  <cp:lastModifiedBy>Nevenka Krfogec</cp:lastModifiedBy>
  <dcterms:created xsi:type="dcterms:W3CDTF">2024-12-10T21:12:19Z</dcterms:created>
  <dcterms:modified xsi:type="dcterms:W3CDTF">2025-08-18T06:56:05Z</dcterms:modified>
</cp:coreProperties>
</file>