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13_ncr:1_{E35642E1-41D9-472A-BE6A-0DBDF8EDEC81}" xr6:coauthVersionLast="47" xr6:coauthVersionMax="47" xr10:uidLastSave="{00000000-0000-0000-0000-000000000000}"/>
  <bookViews>
    <workbookView xWindow="14055" yWindow="810" windowWidth="15255" windowHeight="10575" xr2:uid="{507FE055-8189-431A-A18E-A2144FC236C4}"/>
  </bookViews>
  <sheets>
    <sheet name="TEH ZA VV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2" l="1"/>
  <c r="D99" i="2"/>
  <c r="E98" i="2"/>
  <c r="H89" i="2"/>
  <c r="F89" i="2"/>
  <c r="F90" i="2" s="1"/>
  <c r="M88" i="2"/>
  <c r="K88" i="2"/>
  <c r="I88" i="2"/>
  <c r="G88" i="2"/>
  <c r="L76" i="2"/>
  <c r="L75" i="2"/>
  <c r="L74" i="2"/>
  <c r="L73" i="2"/>
  <c r="L72" i="2"/>
  <c r="L71" i="2"/>
  <c r="L70" i="2"/>
  <c r="L69" i="2"/>
  <c r="L68" i="2"/>
  <c r="L67" i="2"/>
  <c r="L66" i="2"/>
  <c r="C64" i="2"/>
  <c r="L89" i="2" s="1"/>
  <c r="R63" i="2"/>
  <c r="Q63" i="2"/>
  <c r="P63" i="2"/>
  <c r="O63" i="2"/>
  <c r="N63" i="2"/>
  <c r="T63" i="2" s="1"/>
  <c r="M63" i="2"/>
  <c r="S63" i="2" s="1"/>
  <c r="L63" i="2"/>
  <c r="K63" i="2"/>
  <c r="J63" i="2"/>
  <c r="R62" i="2"/>
  <c r="Q62" i="2"/>
  <c r="P62" i="2"/>
  <c r="O62" i="2"/>
  <c r="N62" i="2"/>
  <c r="T62" i="2" s="1"/>
  <c r="M62" i="2"/>
  <c r="L62" i="2"/>
  <c r="K62" i="2"/>
  <c r="J62" i="2"/>
  <c r="R61" i="2"/>
  <c r="Q61" i="2"/>
  <c r="P61" i="2"/>
  <c r="O61" i="2"/>
  <c r="N61" i="2"/>
  <c r="T61" i="2" s="1"/>
  <c r="M61" i="2"/>
  <c r="S61" i="2" s="1"/>
  <c r="L61" i="2"/>
  <c r="K61" i="2"/>
  <c r="J61" i="2"/>
  <c r="R60" i="2"/>
  <c r="Q60" i="2"/>
  <c r="P60" i="2"/>
  <c r="O60" i="2"/>
  <c r="N60" i="2"/>
  <c r="M60" i="2"/>
  <c r="L60" i="2"/>
  <c r="K60" i="2"/>
  <c r="J60" i="2"/>
  <c r="R59" i="2"/>
  <c r="Q59" i="2"/>
  <c r="P59" i="2"/>
  <c r="O59" i="2"/>
  <c r="N59" i="2"/>
  <c r="T59" i="2" s="1"/>
  <c r="M59" i="2"/>
  <c r="S59" i="2" s="1"/>
  <c r="L59" i="2"/>
  <c r="K59" i="2"/>
  <c r="J59" i="2"/>
  <c r="R58" i="2"/>
  <c r="Q58" i="2"/>
  <c r="P58" i="2"/>
  <c r="O58" i="2"/>
  <c r="N58" i="2"/>
  <c r="M58" i="2"/>
  <c r="L58" i="2"/>
  <c r="K58" i="2"/>
  <c r="J58" i="2"/>
  <c r="R57" i="2"/>
  <c r="Q57" i="2"/>
  <c r="P57" i="2"/>
  <c r="O57" i="2"/>
  <c r="N57" i="2"/>
  <c r="T57" i="2" s="1"/>
  <c r="M57" i="2"/>
  <c r="S57" i="2" s="1"/>
  <c r="L57" i="2"/>
  <c r="K57" i="2"/>
  <c r="J57" i="2"/>
  <c r="R56" i="2"/>
  <c r="Q56" i="2"/>
  <c r="P56" i="2"/>
  <c r="O56" i="2"/>
  <c r="N56" i="2"/>
  <c r="M56" i="2"/>
  <c r="S56" i="2" s="1"/>
  <c r="L56" i="2"/>
  <c r="K56" i="2"/>
  <c r="J56" i="2"/>
  <c r="R55" i="2"/>
  <c r="Q55" i="2"/>
  <c r="P55" i="2"/>
  <c r="O55" i="2"/>
  <c r="N55" i="2"/>
  <c r="T55" i="2" s="1"/>
  <c r="M55" i="2"/>
  <c r="S55" i="2" s="1"/>
  <c r="L55" i="2"/>
  <c r="K55" i="2"/>
  <c r="J55" i="2"/>
  <c r="R54" i="2"/>
  <c r="Q54" i="2"/>
  <c r="P54" i="2"/>
  <c r="O54" i="2"/>
  <c r="N54" i="2"/>
  <c r="T54" i="2" s="1"/>
  <c r="M54" i="2"/>
  <c r="S54" i="2" s="1"/>
  <c r="L54" i="2"/>
  <c r="K54" i="2"/>
  <c r="J54" i="2"/>
  <c r="R53" i="2"/>
  <c r="Q53" i="2"/>
  <c r="P53" i="2"/>
  <c r="O53" i="2"/>
  <c r="N53" i="2"/>
  <c r="T53" i="2" s="1"/>
  <c r="M53" i="2"/>
  <c r="S53" i="2" s="1"/>
  <c r="L53" i="2"/>
  <c r="K53" i="2"/>
  <c r="J53" i="2"/>
  <c r="R52" i="2"/>
  <c r="Q52" i="2"/>
  <c r="P52" i="2"/>
  <c r="O52" i="2"/>
  <c r="N52" i="2"/>
  <c r="T52" i="2" s="1"/>
  <c r="M52" i="2"/>
  <c r="S52" i="2" s="1"/>
  <c r="L52" i="2"/>
  <c r="K52" i="2"/>
  <c r="J52" i="2"/>
  <c r="R51" i="2"/>
  <c r="Q51" i="2"/>
  <c r="P51" i="2"/>
  <c r="O51" i="2"/>
  <c r="N51" i="2"/>
  <c r="M51" i="2"/>
  <c r="L51" i="2"/>
  <c r="K51" i="2"/>
  <c r="J51" i="2"/>
  <c r="R50" i="2"/>
  <c r="Q50" i="2"/>
  <c r="P50" i="2"/>
  <c r="O50" i="2"/>
  <c r="N50" i="2"/>
  <c r="T50" i="2" s="1"/>
  <c r="M50" i="2"/>
  <c r="S50" i="2" s="1"/>
  <c r="L50" i="2"/>
  <c r="K50" i="2"/>
  <c r="J50" i="2"/>
  <c r="O49" i="2"/>
  <c r="C49" i="2"/>
  <c r="J89" i="2" s="1"/>
  <c r="R48" i="2"/>
  <c r="Q48" i="2"/>
  <c r="P48" i="2"/>
  <c r="O48" i="2"/>
  <c r="N48" i="2"/>
  <c r="T48" i="2" s="1"/>
  <c r="M48" i="2"/>
  <c r="S48" i="2" s="1"/>
  <c r="L48" i="2"/>
  <c r="K48" i="2"/>
  <c r="J48" i="2"/>
  <c r="R47" i="2"/>
  <c r="Q47" i="2"/>
  <c r="P47" i="2"/>
  <c r="O47" i="2"/>
  <c r="N47" i="2"/>
  <c r="T47" i="2" s="1"/>
  <c r="M47" i="2"/>
  <c r="S47" i="2" s="1"/>
  <c r="L47" i="2"/>
  <c r="K47" i="2"/>
  <c r="J47" i="2"/>
  <c r="R46" i="2"/>
  <c r="Q46" i="2"/>
  <c r="P46" i="2"/>
  <c r="O46" i="2"/>
  <c r="N46" i="2"/>
  <c r="T46" i="2" s="1"/>
  <c r="M46" i="2"/>
  <c r="S46" i="2" s="1"/>
  <c r="L46" i="2"/>
  <c r="K46" i="2"/>
  <c r="J46" i="2"/>
  <c r="R45" i="2"/>
  <c r="Q45" i="2"/>
  <c r="P45" i="2"/>
  <c r="O45" i="2"/>
  <c r="N45" i="2"/>
  <c r="T45" i="2" s="1"/>
  <c r="M45" i="2"/>
  <c r="S45" i="2" s="1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R43" i="2"/>
  <c r="Q43" i="2"/>
  <c r="P43" i="2"/>
  <c r="O43" i="2"/>
  <c r="N43" i="2"/>
  <c r="T43" i="2" s="1"/>
  <c r="M43" i="2"/>
  <c r="S43" i="2" s="1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R41" i="2"/>
  <c r="Q41" i="2"/>
  <c r="P41" i="2"/>
  <c r="O41" i="2"/>
  <c r="N41" i="2"/>
  <c r="T41" i="2" s="1"/>
  <c r="M41" i="2"/>
  <c r="S41" i="2" s="1"/>
  <c r="L41" i="2"/>
  <c r="K41" i="2"/>
  <c r="J41" i="2"/>
  <c r="R40" i="2"/>
  <c r="Q40" i="2"/>
  <c r="P40" i="2"/>
  <c r="O40" i="2"/>
  <c r="N40" i="2"/>
  <c r="M40" i="2"/>
  <c r="L40" i="2"/>
  <c r="K40" i="2"/>
  <c r="J40" i="2"/>
  <c r="R39" i="2"/>
  <c r="Q39" i="2"/>
  <c r="P39" i="2"/>
  <c r="O39" i="2"/>
  <c r="N39" i="2"/>
  <c r="T39" i="2" s="1"/>
  <c r="M39" i="2"/>
  <c r="S39" i="2" s="1"/>
  <c r="L39" i="2"/>
  <c r="K39" i="2"/>
  <c r="J39" i="2"/>
  <c r="R38" i="2"/>
  <c r="Q38" i="2"/>
  <c r="Q49" i="2" s="1"/>
  <c r="P38" i="2"/>
  <c r="T38" i="2" s="1"/>
  <c r="O38" i="2"/>
  <c r="S38" i="2" s="1"/>
  <c r="N38" i="2"/>
  <c r="M38" i="2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R36" i="2"/>
  <c r="Q36" i="2"/>
  <c r="P36" i="2"/>
  <c r="T36" i="2" s="1"/>
  <c r="O36" i="2"/>
  <c r="S36" i="2" s="1"/>
  <c r="N36" i="2"/>
  <c r="M36" i="2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R34" i="2"/>
  <c r="Q34" i="2"/>
  <c r="P34" i="2"/>
  <c r="O34" i="2"/>
  <c r="N34" i="2"/>
  <c r="N49" i="2" s="1"/>
  <c r="M34" i="2"/>
  <c r="L34" i="2"/>
  <c r="K34" i="2"/>
  <c r="J34" i="2"/>
  <c r="C33" i="2"/>
  <c r="R32" i="2"/>
  <c r="Q32" i="2"/>
  <c r="P32" i="2"/>
  <c r="O32" i="2"/>
  <c r="N32" i="2"/>
  <c r="T32" i="2" s="1"/>
  <c r="M32" i="2"/>
  <c r="S32" i="2" s="1"/>
  <c r="L32" i="2"/>
  <c r="K32" i="2"/>
  <c r="J32" i="2"/>
  <c r="R31" i="2"/>
  <c r="Q31" i="2"/>
  <c r="P31" i="2"/>
  <c r="O31" i="2"/>
  <c r="S31" i="2" s="1"/>
  <c r="N31" i="2"/>
  <c r="M31" i="2"/>
  <c r="L31" i="2"/>
  <c r="K31" i="2"/>
  <c r="J31" i="2"/>
  <c r="R30" i="2"/>
  <c r="Q30" i="2"/>
  <c r="P30" i="2"/>
  <c r="O30" i="2"/>
  <c r="N30" i="2"/>
  <c r="T30" i="2" s="1"/>
  <c r="M30" i="2"/>
  <c r="S30" i="2" s="1"/>
  <c r="L30" i="2"/>
  <c r="K30" i="2"/>
  <c r="J30" i="2"/>
  <c r="R29" i="2"/>
  <c r="Q29" i="2"/>
  <c r="P29" i="2"/>
  <c r="O29" i="2"/>
  <c r="S29" i="2" s="1"/>
  <c r="N29" i="2"/>
  <c r="T29" i="2" s="1"/>
  <c r="M29" i="2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O27" i="2"/>
  <c r="S27" i="2" s="1"/>
  <c r="N27" i="2"/>
  <c r="T27" i="2" s="1"/>
  <c r="M27" i="2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R25" i="2"/>
  <c r="Q25" i="2"/>
  <c r="P25" i="2"/>
  <c r="O25" i="2"/>
  <c r="N25" i="2"/>
  <c r="T25" i="2" s="1"/>
  <c r="M25" i="2"/>
  <c r="S25" i="2" s="1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R23" i="2"/>
  <c r="Q23" i="2"/>
  <c r="P23" i="2"/>
  <c r="O23" i="2"/>
  <c r="N23" i="2"/>
  <c r="T23" i="2" s="1"/>
  <c r="M23" i="2"/>
  <c r="S23" i="2" s="1"/>
  <c r="L23" i="2"/>
  <c r="K23" i="2"/>
  <c r="J23" i="2"/>
  <c r="R22" i="2"/>
  <c r="Q22" i="2"/>
  <c r="P22" i="2"/>
  <c r="O22" i="2"/>
  <c r="N22" i="2"/>
  <c r="M22" i="2"/>
  <c r="L22" i="2"/>
  <c r="K22" i="2"/>
  <c r="J22" i="2"/>
  <c r="R21" i="2"/>
  <c r="Q21" i="2"/>
  <c r="P21" i="2"/>
  <c r="O21" i="2"/>
  <c r="N21" i="2"/>
  <c r="T21" i="2" s="1"/>
  <c r="M21" i="2"/>
  <c r="S21" i="2" s="1"/>
  <c r="L21" i="2"/>
  <c r="K21" i="2"/>
  <c r="J21" i="2"/>
  <c r="S20" i="2"/>
  <c r="R20" i="2"/>
  <c r="Q20" i="2"/>
  <c r="P20" i="2"/>
  <c r="O20" i="2"/>
  <c r="N20" i="2"/>
  <c r="M20" i="2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J19" i="2"/>
  <c r="T18" i="2"/>
  <c r="S18" i="2"/>
  <c r="R18" i="2"/>
  <c r="R33" i="2" s="1"/>
  <c r="Q18" i="2"/>
  <c r="P18" i="2"/>
  <c r="O18" i="2"/>
  <c r="N18" i="2"/>
  <c r="M18" i="2"/>
  <c r="M33" i="2" s="1"/>
  <c r="L18" i="2"/>
  <c r="K18" i="2"/>
  <c r="J18" i="2"/>
  <c r="C17" i="2"/>
  <c r="R16" i="2"/>
  <c r="Q16" i="2"/>
  <c r="P16" i="2"/>
  <c r="O16" i="2"/>
  <c r="N16" i="2"/>
  <c r="T16" i="2" s="1"/>
  <c r="M16" i="2"/>
  <c r="S16" i="2" s="1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R14" i="2"/>
  <c r="Q14" i="2"/>
  <c r="P14" i="2"/>
  <c r="O14" i="2"/>
  <c r="N14" i="2"/>
  <c r="T14" i="2" s="1"/>
  <c r="M14" i="2"/>
  <c r="S14" i="2" s="1"/>
  <c r="L14" i="2"/>
  <c r="K14" i="2"/>
  <c r="J14" i="2"/>
  <c r="R13" i="2"/>
  <c r="Q13" i="2"/>
  <c r="P13" i="2"/>
  <c r="T13" i="2" s="1"/>
  <c r="O13" i="2"/>
  <c r="S13" i="2" s="1"/>
  <c r="N13" i="2"/>
  <c r="M13" i="2"/>
  <c r="L13" i="2"/>
  <c r="K13" i="2"/>
  <c r="J13" i="2"/>
  <c r="R12" i="2"/>
  <c r="Q12" i="2"/>
  <c r="P12" i="2"/>
  <c r="O12" i="2"/>
  <c r="N12" i="2"/>
  <c r="T12" i="2" s="1"/>
  <c r="M12" i="2"/>
  <c r="S12" i="2" s="1"/>
  <c r="L12" i="2"/>
  <c r="K12" i="2"/>
  <c r="J12" i="2"/>
  <c r="R11" i="2"/>
  <c r="Q11" i="2"/>
  <c r="P11" i="2"/>
  <c r="T11" i="2" s="1"/>
  <c r="O11" i="2"/>
  <c r="S11" i="2" s="1"/>
  <c r="N11" i="2"/>
  <c r="M11" i="2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T9" i="2" s="1"/>
  <c r="O9" i="2"/>
  <c r="S9" i="2" s="1"/>
  <c r="N9" i="2"/>
  <c r="M9" i="2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R7" i="2"/>
  <c r="Q7" i="2"/>
  <c r="P7" i="2"/>
  <c r="O7" i="2"/>
  <c r="N7" i="2"/>
  <c r="T7" i="2" s="1"/>
  <c r="M7" i="2"/>
  <c r="S7" i="2" s="1"/>
  <c r="L7" i="2"/>
  <c r="K7" i="2"/>
  <c r="J7" i="2"/>
  <c r="R6" i="2"/>
  <c r="Q6" i="2"/>
  <c r="P6" i="2"/>
  <c r="O6" i="2"/>
  <c r="N6" i="2"/>
  <c r="T6" i="2" s="1"/>
  <c r="M6" i="2"/>
  <c r="S6" i="2" s="1"/>
  <c r="L6" i="2"/>
  <c r="K6" i="2"/>
  <c r="J6" i="2"/>
  <c r="R5" i="2"/>
  <c r="Q5" i="2"/>
  <c r="P5" i="2"/>
  <c r="O5" i="2"/>
  <c r="N5" i="2"/>
  <c r="T5" i="2" s="1"/>
  <c r="M5" i="2"/>
  <c r="S5" i="2" s="1"/>
  <c r="L5" i="2"/>
  <c r="K5" i="2"/>
  <c r="J5" i="2"/>
  <c r="R4" i="2"/>
  <c r="Q4" i="2"/>
  <c r="P4" i="2"/>
  <c r="O4" i="2"/>
  <c r="N4" i="2"/>
  <c r="T4" i="2" s="1"/>
  <c r="M4" i="2"/>
  <c r="L4" i="2"/>
  <c r="K4" i="2"/>
  <c r="J4" i="2"/>
  <c r="R3" i="2"/>
  <c r="Q3" i="2"/>
  <c r="P3" i="2"/>
  <c r="O3" i="2"/>
  <c r="N3" i="2"/>
  <c r="T3" i="2" s="1"/>
  <c r="M3" i="2"/>
  <c r="S3" i="2" s="1"/>
  <c r="L3" i="2"/>
  <c r="K3" i="2"/>
  <c r="J3" i="2"/>
  <c r="S2" i="2"/>
  <c r="R2" i="2"/>
  <c r="Q2" i="2"/>
  <c r="P2" i="2"/>
  <c r="O2" i="2"/>
  <c r="N2" i="2"/>
  <c r="M2" i="2"/>
  <c r="L2" i="2"/>
  <c r="K2" i="2"/>
  <c r="J2" i="2"/>
  <c r="S58" i="2" l="1"/>
  <c r="J17" i="2"/>
  <c r="F92" i="2" s="1"/>
  <c r="G92" i="2" s="1"/>
  <c r="J64" i="2"/>
  <c r="L92" i="2" s="1"/>
  <c r="M92" i="2" s="1"/>
  <c r="K64" i="2"/>
  <c r="J33" i="2"/>
  <c r="H92" i="2" s="1"/>
  <c r="I92" i="2" s="1"/>
  <c r="K33" i="2"/>
  <c r="M64" i="2"/>
  <c r="N64" i="2"/>
  <c r="O17" i="2"/>
  <c r="N33" i="2"/>
  <c r="O64" i="2"/>
  <c r="S22" i="2"/>
  <c r="S33" i="2" s="1"/>
  <c r="V33" i="2" s="1"/>
  <c r="J49" i="2"/>
  <c r="J92" i="2" s="1"/>
  <c r="K92" i="2" s="1"/>
  <c r="P64" i="2"/>
  <c r="S62" i="2"/>
  <c r="T56" i="2"/>
  <c r="T34" i="2"/>
  <c r="T49" i="2" s="1"/>
  <c r="W49" i="2" s="1"/>
  <c r="K17" i="2"/>
  <c r="T31" i="2"/>
  <c r="P17" i="2"/>
  <c r="K49" i="2"/>
  <c r="Q17" i="2"/>
  <c r="P33" i="2"/>
  <c r="T40" i="2"/>
  <c r="R64" i="2"/>
  <c r="S60" i="2"/>
  <c r="R49" i="2"/>
  <c r="H90" i="2"/>
  <c r="I89" i="2" s="1"/>
  <c r="Q64" i="2"/>
  <c r="R17" i="2"/>
  <c r="Q33" i="2"/>
  <c r="S34" i="2"/>
  <c r="S40" i="2"/>
  <c r="T60" i="2"/>
  <c r="T58" i="2"/>
  <c r="N89" i="2"/>
  <c r="J90" i="2"/>
  <c r="K89" i="2" s="1"/>
  <c r="D98" i="2"/>
  <c r="E101" i="2" s="1"/>
  <c r="L90" i="2"/>
  <c r="M17" i="2"/>
  <c r="O33" i="2"/>
  <c r="N17" i="2"/>
  <c r="T20" i="2"/>
  <c r="T22" i="2"/>
  <c r="S51" i="2"/>
  <c r="T51" i="2"/>
  <c r="G89" i="2"/>
  <c r="S4" i="2"/>
  <c r="S17" i="2" s="1"/>
  <c r="V17" i="2" s="1"/>
  <c r="P49" i="2"/>
  <c r="T2" i="2"/>
  <c r="T17" i="2" s="1"/>
  <c r="W17" i="2" s="1"/>
  <c r="C79" i="2"/>
  <c r="C82" i="2" s="1"/>
  <c r="M49" i="2"/>
  <c r="S64" i="2" l="1"/>
  <c r="V64" i="2" s="1"/>
  <c r="N90" i="2"/>
  <c r="S49" i="2"/>
  <c r="V49" i="2" s="1"/>
  <c r="T64" i="2"/>
  <c r="W64" i="2" s="1"/>
  <c r="T33" i="2"/>
  <c r="W33" i="2" s="1"/>
  <c r="M89" i="2"/>
</calcChain>
</file>

<file path=xl/sharedStrings.xml><?xml version="1.0" encoding="utf-8"?>
<sst xmlns="http://schemas.openxmlformats.org/spreadsheetml/2006/main" count="95" uniqueCount="83">
  <si>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</si>
  <si>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</si>
  <si>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</si>
  <si>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</si>
  <si>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</si>
  <si>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</si>
  <si>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</si>
  <si>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</si>
  <si>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</si>
  <si>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</si>
  <si>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</si>
  <si>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</si>
  <si>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</si>
  <si>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</si>
  <si>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</si>
  <si>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</si>
  <si>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</si>
  <si>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</si>
  <si>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</si>
  <si>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TERENSKA I LABORATORIJSKA ISTRAŽIVANJA</t>
  </si>
  <si>
    <t>AGROBOTANIKA</t>
  </si>
  <si>
    <t>AGREKOLOŠKI ČIMBENICI</t>
  </si>
  <si>
    <t>UZGOJNE MJERE I ZAHVATI U POLJOPRIVREDI</t>
  </si>
  <si>
    <t>POLJOPRIVREDA I OKOLIŠ</t>
  </si>
  <si>
    <t>POLJOPRIVREDNA TEHNIKA</t>
  </si>
  <si>
    <t>KOROVI U POLJOPRIVREDI</t>
  </si>
  <si>
    <t>ukupno</t>
  </si>
  <si>
    <t>BIORAZNOLIKOST</t>
  </si>
  <si>
    <t>ŠTETNI ORGANIZMI U POLJOPRIVREDI</t>
  </si>
  <si>
    <t>FITOMEDICINA</t>
  </si>
  <si>
    <t>RURALNI RAZVOJ</t>
  </si>
  <si>
    <t>BOTANIČKE OBILJEŽJA VOĆAKA I VINOVE LOZE</t>
  </si>
  <si>
    <t>PLANIRANJE I ORGANIZACIJA POSLOVA U VOĆARSKOJ, VINOGRADARSKOJ I VINARSKOJ PROIZVODNJI</t>
  </si>
  <si>
    <t>RAZMNOŽAVANJE VOĆAKA I VINOVE LOZE</t>
  </si>
  <si>
    <t>PODIZANJE VIŠEGODIŠNJIH NASADA</t>
  </si>
  <si>
    <t>SISTEMATIKA U VOĆARSTVU I VINOGRADARSTVU</t>
  </si>
  <si>
    <t>IZBORNI MODUL/I</t>
  </si>
  <si>
    <t>STROJEVI I PRIKLJUČCI U VOĆARSTVU I VINOGRADARSTVU</t>
  </si>
  <si>
    <t>AGROTEHNIČKI I POMOTEHNIČKI ZAHVATI U VOĆARSTVU</t>
  </si>
  <si>
    <t>AGROTEHNIČKI ZAHVATI U VINOGRADARSTVU</t>
  </si>
  <si>
    <t>BERBA I POSTUPANJE S VOĆEM I GROŽĐEM</t>
  </si>
  <si>
    <t>SUSTAVI ZAŠTITE PROTIV VREMENSKIH NEPOGODA</t>
  </si>
  <si>
    <t>VINSKI PODRUM I OPREMA</t>
  </si>
  <si>
    <t>PRERADA I DORADA VOĆA</t>
  </si>
  <si>
    <t>UZGOJNI OBLICI U VOĆARSTVU I VINOGRADARSTVU</t>
  </si>
  <si>
    <t>ČOVJEK I ZDRAVLJE</t>
  </si>
  <si>
    <t>PRERADA GROŽĐA, MASULJA I MOŠTA</t>
  </si>
  <si>
    <t>ZAŠTITA VOĆNJAKA I VINOGRADA OD BOLESTI I ŠTETNIKA</t>
  </si>
  <si>
    <t>NJEGA VINA</t>
  </si>
  <si>
    <t>PROIZVODNJA SPECIJALNIH VINA</t>
  </si>
  <si>
    <t>PUNJENJE I PAKIRANJE VINA</t>
  </si>
  <si>
    <t xml:space="preserve">PODUZETNIŠTVO I MARKETING U VOĆARSKOJ, VINOGRADARSKOJ I VINARSKOJ PROIZVODNJI </t>
  </si>
  <si>
    <t>IZBORNI DIO</t>
  </si>
  <si>
    <t>PRILAGODBA POLJOPRIVREDE KLIMATSKIM PROMJENAMA</t>
  </si>
  <si>
    <t>ODRŽIVO VOĆARSTVO I VINOGRADARSTVO</t>
  </si>
  <si>
    <t>SPECIFIČNOSTI U VOĆARSTVU</t>
  </si>
  <si>
    <t>OSNOVE FITONEMATOLOGIJE</t>
  </si>
  <si>
    <t>DEGUSTACIJA VINA</t>
  </si>
  <si>
    <t>HRANA I VINO</t>
  </si>
  <si>
    <t>VJEŽBENIČKA TVRTKA</t>
  </si>
  <si>
    <t>OSNOVE PČELARSTVA</t>
  </si>
  <si>
    <t>PROIZVODNJA I PRODAJA PČELINJIH PROIZVODA</t>
  </si>
  <si>
    <t>AMPELOGRAFIJA</t>
  </si>
  <si>
    <t>KORISNI KUKCI U POLJOPRIVREDI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</si>
  <si>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</si>
  <si>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</si>
  <si>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</si>
  <si>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</si>
  <si>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</si>
  <si>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</si>
  <si>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</si>
  <si>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</si>
  <si>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</si>
  <si>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</si>
  <si>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</si>
  <si>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</si>
  <si>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</si>
  <si>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</si>
  <si>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</si>
  <si>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</si>
  <si>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</si>
  <si>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</si>
  <si>
    <t>INFORMACIJSKO KOMUNIKACIJSKA TEHNOLOGIJA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</si>
</sst>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name val="Aptos Narrow"/>
      <family val="2"/>
      <scheme val="minor"/>
    </font>
    <font>
      <sz val="10"/>
      <color rgb="FFFF0000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4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4" xfId="2" xr:uid="{F0206D68-C02C-4352-B064-3E9DDD4E2166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85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965D8B15-47A0-42A1-AB41-40FB960F6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54640" y="1935480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109</xdr:row>
      <xdr:rowOff>0</xdr:rowOff>
    </xdr:from>
    <xdr:to>
      <xdr:col>20</xdr:col>
      <xdr:colOff>339867</xdr:colOff>
      <xdr:row>129</xdr:row>
      <xdr:rowOff>156570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E85D3AE-CF00-48B3-BFD1-B63AB3D98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23561040"/>
          <a:ext cx="8973327" cy="4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540-614E-4E9A-B77F-B3DE3BBF56C2}">
  <dimension ref="A1:X113"/>
  <sheetViews>
    <sheetView tabSelected="1" topLeftCell="A50" workbookViewId="0">
      <selection activeCell="A69" sqref="A69:XFD69"/>
    </sheetView>
  </sheetViews>
  <sheetFormatPr defaultColWidth="9.28515625" defaultRowHeight="13.5" x14ac:dyDescent="0.25"/>
  <cols>
    <col min="1" max="1" width="11.7109375" style="68" customWidth="1"/>
    <col min="2" max="2" width="33.7109375" style="69" customWidth="1"/>
    <col min="3" max="3" width="9.28515625" style="68" customWidth="1"/>
    <col min="4" max="9" width="5.7109375" style="68" customWidth="1"/>
    <col min="10" max="11" width="7.140625" style="68" customWidth="1"/>
    <col min="12" max="12" width="9" style="68" customWidth="1"/>
    <col min="13" max="13" width="7.85546875" style="68" customWidth="1"/>
    <col min="14" max="14" width="7.7109375" style="68" customWidth="1"/>
    <col min="15" max="15" width="7.28515625" style="68" customWidth="1"/>
    <col min="16" max="16" width="7.5703125" style="68" customWidth="1"/>
    <col min="17" max="17" width="6.42578125" style="68" customWidth="1"/>
    <col min="18" max="18" width="7.42578125" style="68" customWidth="1"/>
    <col min="19" max="19" width="8.85546875" style="68" customWidth="1"/>
    <col min="20" max="20" width="9.28515625" style="68"/>
    <col min="21" max="21" width="7.42578125" style="16" customWidth="1"/>
    <col min="22" max="16384" width="9.28515625" style="16"/>
  </cols>
  <sheetData>
    <row r="1" spans="1:24" s="6" customFormat="1" ht="54" x14ac:dyDescent="0.25">
      <c r="A1" s="1" t="s">
        <v>0</v>
      </c>
      <c r="B1" s="1" t="s">
        <v>1</v>
      </c>
      <c r="C1" s="2" t="s">
        <v>2</v>
      </c>
      <c r="D1" s="80" t="s">
        <v>3</v>
      </c>
      <c r="E1" s="80"/>
      <c r="F1" s="81" t="s">
        <v>4</v>
      </c>
      <c r="G1" s="82"/>
      <c r="H1" s="80" t="s">
        <v>5</v>
      </c>
      <c r="I1" s="83"/>
      <c r="J1" s="5" t="s">
        <v>6</v>
      </c>
      <c r="K1" s="5" t="s">
        <v>7</v>
      </c>
      <c r="L1" s="1" t="s">
        <v>8</v>
      </c>
      <c r="M1" s="75" t="s">
        <v>9</v>
      </c>
      <c r="N1" s="75"/>
      <c r="O1" s="75" t="s">
        <v>10</v>
      </c>
      <c r="P1" s="76"/>
      <c r="Q1" s="75" t="s">
        <v>11</v>
      </c>
      <c r="R1" s="76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7" t="s">
        <v>18</v>
      </c>
      <c r="C2" s="8">
        <v>1</v>
      </c>
      <c r="D2" s="9">
        <v>70</v>
      </c>
      <c r="E2" s="9">
        <v>75</v>
      </c>
      <c r="F2" s="10">
        <v>10</v>
      </c>
      <c r="G2" s="10">
        <v>20</v>
      </c>
      <c r="H2" s="11">
        <v>10</v>
      </c>
      <c r="I2" s="11">
        <v>20</v>
      </c>
      <c r="J2" s="12">
        <f>C2*F2/100</f>
        <v>0.1</v>
      </c>
      <c r="K2" s="12">
        <f>C2*G2/100</f>
        <v>0.2</v>
      </c>
      <c r="L2" s="13">
        <f>C2*25</f>
        <v>25</v>
      </c>
      <c r="M2" s="14">
        <f>C2*25*D2/100</f>
        <v>17.5</v>
      </c>
      <c r="N2" s="14">
        <f>C2*25*E2/100</f>
        <v>18.75</v>
      </c>
      <c r="O2" s="14">
        <f>C2*25*F2/100</f>
        <v>2.5</v>
      </c>
      <c r="P2" s="14">
        <f>C2*25*G2/100</f>
        <v>5</v>
      </c>
      <c r="Q2" s="14">
        <f>C2*25*H2/100</f>
        <v>2.5</v>
      </c>
      <c r="R2" s="14">
        <f>C2*25*I2/100</f>
        <v>5</v>
      </c>
      <c r="S2" s="14">
        <f>M2+O2</f>
        <v>20</v>
      </c>
      <c r="T2" s="14">
        <f>N2+P2</f>
        <v>23.75</v>
      </c>
      <c r="U2" s="15"/>
      <c r="V2" s="15"/>
      <c r="W2" s="15"/>
      <c r="X2" s="15"/>
    </row>
    <row r="3" spans="1:24" ht="24.75" customHeight="1" x14ac:dyDescent="0.25">
      <c r="A3" s="1">
        <v>1</v>
      </c>
      <c r="B3" s="17" t="s">
        <v>19</v>
      </c>
      <c r="C3" s="8">
        <v>6</v>
      </c>
      <c r="D3" s="9">
        <v>20</v>
      </c>
      <c r="E3" s="9">
        <v>30</v>
      </c>
      <c r="F3" s="10">
        <v>40</v>
      </c>
      <c r="G3" s="10">
        <v>60</v>
      </c>
      <c r="H3" s="11">
        <v>20</v>
      </c>
      <c r="I3" s="11">
        <v>30</v>
      </c>
      <c r="J3" s="18">
        <f t="shared" ref="J3:J16" si="0">C3*F3/100</f>
        <v>2.4</v>
      </c>
      <c r="K3" s="18">
        <f t="shared" ref="K3:K16" si="1">C3*G3/100</f>
        <v>3.6</v>
      </c>
      <c r="L3" s="19">
        <f t="shared" ref="L3:L16" si="2">C3*25</f>
        <v>150</v>
      </c>
      <c r="M3" s="20">
        <f t="shared" ref="M3:M16" si="3">C3*25*D3/100</f>
        <v>30</v>
      </c>
      <c r="N3" s="20">
        <f t="shared" ref="N3:N48" si="4">C3*25*E3/100</f>
        <v>45</v>
      </c>
      <c r="O3" s="20">
        <f t="shared" ref="O3:O48" si="5">C3*25*F3/100</f>
        <v>60</v>
      </c>
      <c r="P3" s="20">
        <f t="shared" ref="P3:P48" si="6">C3*25*G3/100</f>
        <v>90</v>
      </c>
      <c r="Q3" s="20">
        <f t="shared" ref="Q3:Q32" si="7">C3*25*H3/100</f>
        <v>30</v>
      </c>
      <c r="R3" s="20">
        <f t="shared" ref="R3:R48" si="8">C3*25*I3/100</f>
        <v>45</v>
      </c>
      <c r="S3" s="20">
        <f t="shared" ref="S3:T18" si="9">M3+O3</f>
        <v>90</v>
      </c>
      <c r="T3" s="20">
        <f t="shared" si="9"/>
        <v>135</v>
      </c>
      <c r="U3" s="15"/>
      <c r="V3" s="15"/>
      <c r="W3" s="15"/>
      <c r="X3" s="15"/>
    </row>
    <row r="4" spans="1:24" ht="12.95" customHeight="1" x14ac:dyDescent="0.25">
      <c r="A4" s="1">
        <v>1</v>
      </c>
      <c r="B4" s="17" t="s">
        <v>20</v>
      </c>
      <c r="C4" s="8">
        <v>4</v>
      </c>
      <c r="D4" s="9">
        <v>20</v>
      </c>
      <c r="E4" s="9">
        <v>30</v>
      </c>
      <c r="F4" s="10">
        <v>40</v>
      </c>
      <c r="G4" s="10">
        <v>60</v>
      </c>
      <c r="H4" s="11">
        <v>20</v>
      </c>
      <c r="I4" s="11">
        <v>30</v>
      </c>
      <c r="J4" s="18">
        <f t="shared" si="0"/>
        <v>1.6</v>
      </c>
      <c r="K4" s="18">
        <f t="shared" si="1"/>
        <v>2.4</v>
      </c>
      <c r="L4" s="19">
        <f t="shared" si="2"/>
        <v>100</v>
      </c>
      <c r="M4" s="20">
        <f t="shared" si="3"/>
        <v>20</v>
      </c>
      <c r="N4" s="20">
        <f t="shared" si="4"/>
        <v>30</v>
      </c>
      <c r="O4" s="20">
        <f t="shared" si="5"/>
        <v>40</v>
      </c>
      <c r="P4" s="20">
        <f t="shared" si="6"/>
        <v>60</v>
      </c>
      <c r="Q4" s="20">
        <f t="shared" si="7"/>
        <v>20</v>
      </c>
      <c r="R4" s="20">
        <f t="shared" si="8"/>
        <v>30</v>
      </c>
      <c r="S4" s="20">
        <f t="shared" si="9"/>
        <v>60</v>
      </c>
      <c r="T4" s="20">
        <f t="shared" si="9"/>
        <v>90</v>
      </c>
      <c r="U4" s="15"/>
      <c r="V4" s="15"/>
      <c r="W4" s="15"/>
      <c r="X4" s="15"/>
    </row>
    <row r="5" spans="1:24" ht="12.4" customHeight="1" x14ac:dyDescent="0.25">
      <c r="A5" s="1">
        <v>1</v>
      </c>
      <c r="B5" s="17" t="s">
        <v>21</v>
      </c>
      <c r="C5" s="8">
        <v>6</v>
      </c>
      <c r="D5" s="9">
        <v>20</v>
      </c>
      <c r="E5" s="9">
        <v>30</v>
      </c>
      <c r="F5" s="10">
        <v>40</v>
      </c>
      <c r="G5" s="10">
        <v>60</v>
      </c>
      <c r="H5" s="11">
        <v>20</v>
      </c>
      <c r="I5" s="11">
        <v>30</v>
      </c>
      <c r="J5" s="18">
        <f t="shared" si="0"/>
        <v>2.4</v>
      </c>
      <c r="K5" s="18">
        <f t="shared" si="1"/>
        <v>3.6</v>
      </c>
      <c r="L5" s="19">
        <f t="shared" si="2"/>
        <v>150</v>
      </c>
      <c r="M5" s="20">
        <f t="shared" si="3"/>
        <v>30</v>
      </c>
      <c r="N5" s="20">
        <f t="shared" si="4"/>
        <v>45</v>
      </c>
      <c r="O5" s="20">
        <f t="shared" si="5"/>
        <v>60</v>
      </c>
      <c r="P5" s="20">
        <f t="shared" si="6"/>
        <v>90</v>
      </c>
      <c r="Q5" s="20">
        <f t="shared" si="7"/>
        <v>30</v>
      </c>
      <c r="R5" s="20">
        <f t="shared" si="8"/>
        <v>45</v>
      </c>
      <c r="S5" s="20">
        <f t="shared" si="9"/>
        <v>90</v>
      </c>
      <c r="T5" s="20">
        <f t="shared" si="9"/>
        <v>135</v>
      </c>
      <c r="U5" s="15"/>
      <c r="V5" s="15"/>
      <c r="W5" s="15"/>
      <c r="X5" s="15"/>
    </row>
    <row r="6" spans="1:24" ht="27.75" customHeight="1" x14ac:dyDescent="0.25">
      <c r="A6" s="1">
        <v>1</v>
      </c>
      <c r="B6" s="17" t="s">
        <v>22</v>
      </c>
      <c r="C6" s="8">
        <v>6</v>
      </c>
      <c r="D6" s="9">
        <v>20</v>
      </c>
      <c r="E6" s="9">
        <v>30</v>
      </c>
      <c r="F6" s="10">
        <v>40</v>
      </c>
      <c r="G6" s="10">
        <v>60</v>
      </c>
      <c r="H6" s="11">
        <v>20</v>
      </c>
      <c r="I6" s="11">
        <v>30</v>
      </c>
      <c r="J6" s="18">
        <f t="shared" si="0"/>
        <v>2.4</v>
      </c>
      <c r="K6" s="18">
        <f t="shared" si="1"/>
        <v>3.6</v>
      </c>
      <c r="L6" s="19">
        <f t="shared" si="2"/>
        <v>150</v>
      </c>
      <c r="M6" s="20">
        <f t="shared" si="3"/>
        <v>30</v>
      </c>
      <c r="N6" s="20">
        <f t="shared" si="4"/>
        <v>45</v>
      </c>
      <c r="O6" s="20">
        <f t="shared" si="5"/>
        <v>60</v>
      </c>
      <c r="P6" s="20">
        <f t="shared" si="6"/>
        <v>90</v>
      </c>
      <c r="Q6" s="20">
        <f t="shared" si="7"/>
        <v>30</v>
      </c>
      <c r="R6" s="20">
        <f t="shared" si="8"/>
        <v>45</v>
      </c>
      <c r="S6" s="20">
        <f t="shared" si="9"/>
        <v>90</v>
      </c>
      <c r="T6" s="20">
        <f t="shared" si="9"/>
        <v>135</v>
      </c>
      <c r="U6" s="15"/>
      <c r="V6" s="15"/>
      <c r="W6" s="15"/>
      <c r="X6" s="15"/>
    </row>
    <row r="7" spans="1:24" x14ac:dyDescent="0.25">
      <c r="A7" s="1">
        <v>1</v>
      </c>
      <c r="B7" s="17" t="s">
        <v>23</v>
      </c>
      <c r="C7" s="8">
        <v>4</v>
      </c>
      <c r="D7" s="9">
        <v>20</v>
      </c>
      <c r="E7" s="9">
        <v>30</v>
      </c>
      <c r="F7" s="10">
        <v>40</v>
      </c>
      <c r="G7" s="10">
        <v>60</v>
      </c>
      <c r="H7" s="11">
        <v>20</v>
      </c>
      <c r="I7" s="11">
        <v>30</v>
      </c>
      <c r="J7" s="18">
        <f t="shared" si="0"/>
        <v>1.6</v>
      </c>
      <c r="K7" s="18">
        <f t="shared" si="1"/>
        <v>2.4</v>
      </c>
      <c r="L7" s="19">
        <f t="shared" si="2"/>
        <v>100</v>
      </c>
      <c r="M7" s="20">
        <f t="shared" si="3"/>
        <v>20</v>
      </c>
      <c r="N7" s="20">
        <f t="shared" si="4"/>
        <v>30</v>
      </c>
      <c r="O7" s="20">
        <f t="shared" si="5"/>
        <v>40</v>
      </c>
      <c r="P7" s="20">
        <f t="shared" si="6"/>
        <v>60</v>
      </c>
      <c r="Q7" s="20">
        <f t="shared" si="7"/>
        <v>20</v>
      </c>
      <c r="R7" s="20">
        <f t="shared" si="8"/>
        <v>30</v>
      </c>
      <c r="S7" s="20">
        <f t="shared" si="9"/>
        <v>60</v>
      </c>
      <c r="T7" s="20">
        <f t="shared" si="9"/>
        <v>90</v>
      </c>
      <c r="U7" s="15"/>
      <c r="V7" s="15"/>
      <c r="W7" s="15"/>
      <c r="X7" s="15"/>
    </row>
    <row r="8" spans="1:24" x14ac:dyDescent="0.25">
      <c r="A8" s="1">
        <v>1</v>
      </c>
      <c r="B8" s="17" t="s">
        <v>24</v>
      </c>
      <c r="C8" s="8">
        <v>3</v>
      </c>
      <c r="D8" s="9">
        <v>20</v>
      </c>
      <c r="E8" s="9">
        <v>30</v>
      </c>
      <c r="F8" s="10">
        <v>40</v>
      </c>
      <c r="G8" s="10">
        <v>60</v>
      </c>
      <c r="H8" s="21">
        <v>20</v>
      </c>
      <c r="I8" s="21">
        <v>30</v>
      </c>
      <c r="J8" s="18">
        <f t="shared" si="0"/>
        <v>1.2</v>
      </c>
      <c r="K8" s="18">
        <f t="shared" si="1"/>
        <v>1.8</v>
      </c>
      <c r="L8" s="19">
        <f t="shared" si="2"/>
        <v>75</v>
      </c>
      <c r="M8" s="20">
        <f t="shared" si="3"/>
        <v>15</v>
      </c>
      <c r="N8" s="20">
        <f t="shared" si="4"/>
        <v>22.5</v>
      </c>
      <c r="O8" s="20">
        <f t="shared" si="5"/>
        <v>30</v>
      </c>
      <c r="P8" s="20">
        <f t="shared" si="6"/>
        <v>45</v>
      </c>
      <c r="Q8" s="20">
        <f t="shared" si="7"/>
        <v>15</v>
      </c>
      <c r="R8" s="20">
        <f t="shared" si="8"/>
        <v>22.5</v>
      </c>
      <c r="S8" s="20">
        <f t="shared" si="9"/>
        <v>45</v>
      </c>
      <c r="T8" s="20">
        <f t="shared" si="9"/>
        <v>67.5</v>
      </c>
      <c r="U8" s="15"/>
      <c r="V8" s="15"/>
      <c r="W8" s="15"/>
      <c r="X8" s="15"/>
    </row>
    <row r="9" spans="1:24" ht="27" x14ac:dyDescent="0.25">
      <c r="A9" s="1">
        <v>1</v>
      </c>
      <c r="B9" s="17" t="s">
        <v>82</v>
      </c>
      <c r="C9" s="8">
        <v>4</v>
      </c>
      <c r="D9" s="9">
        <v>20</v>
      </c>
      <c r="E9" s="9">
        <v>30</v>
      </c>
      <c r="F9" s="22">
        <v>40</v>
      </c>
      <c r="G9" s="22">
        <v>50</v>
      </c>
      <c r="H9" s="21">
        <v>20</v>
      </c>
      <c r="I9" s="21">
        <v>40</v>
      </c>
      <c r="J9" s="18">
        <f t="shared" si="0"/>
        <v>1.6</v>
      </c>
      <c r="K9" s="18">
        <f t="shared" si="1"/>
        <v>2</v>
      </c>
      <c r="L9" s="19">
        <f t="shared" si="2"/>
        <v>100</v>
      </c>
      <c r="M9" s="20">
        <f t="shared" si="3"/>
        <v>20</v>
      </c>
      <c r="N9" s="20">
        <f t="shared" si="4"/>
        <v>30</v>
      </c>
      <c r="O9" s="20">
        <f t="shared" si="5"/>
        <v>40</v>
      </c>
      <c r="P9" s="20">
        <f t="shared" si="6"/>
        <v>50</v>
      </c>
      <c r="Q9" s="20">
        <f t="shared" si="7"/>
        <v>20</v>
      </c>
      <c r="R9" s="20">
        <f t="shared" si="8"/>
        <v>40</v>
      </c>
      <c r="S9" s="20">
        <f t="shared" si="9"/>
        <v>60</v>
      </c>
      <c r="T9" s="20">
        <f t="shared" si="9"/>
        <v>80</v>
      </c>
      <c r="U9" s="15"/>
      <c r="V9" s="15"/>
      <c r="W9" s="15"/>
      <c r="X9" s="15"/>
    </row>
    <row r="10" spans="1:24" x14ac:dyDescent="0.25">
      <c r="A10" s="1">
        <v>1</v>
      </c>
      <c r="B10" s="17" t="s">
        <v>25</v>
      </c>
      <c r="C10" s="8">
        <v>1</v>
      </c>
      <c r="D10" s="9">
        <v>20</v>
      </c>
      <c r="E10" s="9">
        <v>30</v>
      </c>
      <c r="F10" s="10">
        <v>40</v>
      </c>
      <c r="G10" s="10">
        <v>60</v>
      </c>
      <c r="H10" s="11">
        <v>20</v>
      </c>
      <c r="I10" s="11">
        <v>30</v>
      </c>
      <c r="J10" s="18">
        <f t="shared" si="0"/>
        <v>0.4</v>
      </c>
      <c r="K10" s="18">
        <f t="shared" si="1"/>
        <v>0.6</v>
      </c>
      <c r="L10" s="19">
        <f t="shared" si="2"/>
        <v>25</v>
      </c>
      <c r="M10" s="20">
        <f t="shared" si="3"/>
        <v>5</v>
      </c>
      <c r="N10" s="20">
        <f t="shared" si="4"/>
        <v>7.5</v>
      </c>
      <c r="O10" s="20">
        <f t="shared" si="5"/>
        <v>10</v>
      </c>
      <c r="P10" s="20">
        <f t="shared" si="6"/>
        <v>15</v>
      </c>
      <c r="Q10" s="20">
        <f t="shared" si="7"/>
        <v>5</v>
      </c>
      <c r="R10" s="20">
        <f t="shared" si="8"/>
        <v>7.5</v>
      </c>
      <c r="S10" s="20">
        <f t="shared" si="9"/>
        <v>15</v>
      </c>
      <c r="T10" s="20">
        <f t="shared" si="9"/>
        <v>22.5</v>
      </c>
      <c r="U10" s="15"/>
      <c r="V10" s="15"/>
      <c r="W10" s="15"/>
      <c r="X10" s="15"/>
    </row>
    <row r="11" spans="1:24" x14ac:dyDescent="0.25">
      <c r="A11" s="1">
        <v>1</v>
      </c>
      <c r="B11" s="23"/>
      <c r="C11" s="24"/>
      <c r="D11" s="9"/>
      <c r="E11" s="9"/>
      <c r="F11" s="10"/>
      <c r="G11" s="10"/>
      <c r="H11" s="11"/>
      <c r="I11" s="11"/>
      <c r="J11" s="18">
        <f t="shared" si="0"/>
        <v>0</v>
      </c>
      <c r="K11" s="18">
        <f t="shared" si="1"/>
        <v>0</v>
      </c>
      <c r="L11" s="19">
        <f t="shared" si="2"/>
        <v>0</v>
      </c>
      <c r="M11" s="20">
        <f t="shared" si="3"/>
        <v>0</v>
      </c>
      <c r="N11" s="20">
        <f t="shared" si="4"/>
        <v>0</v>
      </c>
      <c r="O11" s="20">
        <f t="shared" si="5"/>
        <v>0</v>
      </c>
      <c r="P11" s="20">
        <f t="shared" si="6"/>
        <v>0</v>
      </c>
      <c r="Q11" s="20">
        <f t="shared" si="7"/>
        <v>0</v>
      </c>
      <c r="R11" s="20">
        <f t="shared" si="8"/>
        <v>0</v>
      </c>
      <c r="S11" s="20">
        <f t="shared" si="9"/>
        <v>0</v>
      </c>
      <c r="T11" s="20">
        <f t="shared" si="9"/>
        <v>0</v>
      </c>
      <c r="U11" s="15"/>
      <c r="V11" s="15"/>
      <c r="W11" s="15"/>
      <c r="X11" s="15"/>
    </row>
    <row r="12" spans="1:24" x14ac:dyDescent="0.25">
      <c r="A12" s="1">
        <v>1</v>
      </c>
      <c r="B12" s="23"/>
      <c r="C12" s="24"/>
      <c r="D12" s="9"/>
      <c r="E12" s="9"/>
      <c r="F12" s="10"/>
      <c r="G12" s="10"/>
      <c r="H12" s="11"/>
      <c r="I12" s="11"/>
      <c r="J12" s="18">
        <f t="shared" si="0"/>
        <v>0</v>
      </c>
      <c r="K12" s="18">
        <f t="shared" si="1"/>
        <v>0</v>
      </c>
      <c r="L12" s="19">
        <f t="shared" si="2"/>
        <v>0</v>
      </c>
      <c r="M12" s="20">
        <f t="shared" si="3"/>
        <v>0</v>
      </c>
      <c r="N12" s="20">
        <f t="shared" si="4"/>
        <v>0</v>
      </c>
      <c r="O12" s="20">
        <f t="shared" si="5"/>
        <v>0</v>
      </c>
      <c r="P12" s="20">
        <f t="shared" si="6"/>
        <v>0</v>
      </c>
      <c r="Q12" s="20">
        <f t="shared" si="7"/>
        <v>0</v>
      </c>
      <c r="R12" s="20">
        <f t="shared" si="8"/>
        <v>0</v>
      </c>
      <c r="S12" s="20">
        <f t="shared" si="9"/>
        <v>0</v>
      </c>
      <c r="T12" s="20">
        <f t="shared" si="9"/>
        <v>0</v>
      </c>
      <c r="U12" s="15"/>
      <c r="V12" s="15"/>
      <c r="W12" s="15"/>
      <c r="X12" s="15"/>
    </row>
    <row r="13" spans="1:24" x14ac:dyDescent="0.25">
      <c r="A13" s="1">
        <v>1</v>
      </c>
      <c r="B13" s="25"/>
      <c r="C13" s="24"/>
      <c r="D13" s="9"/>
      <c r="E13" s="9"/>
      <c r="F13" s="10"/>
      <c r="G13" s="10"/>
      <c r="H13" s="11"/>
      <c r="I13" s="11"/>
      <c r="J13" s="18">
        <f t="shared" si="0"/>
        <v>0</v>
      </c>
      <c r="K13" s="18">
        <f t="shared" si="1"/>
        <v>0</v>
      </c>
      <c r="L13" s="19">
        <f t="shared" si="2"/>
        <v>0</v>
      </c>
      <c r="M13" s="20">
        <f t="shared" si="3"/>
        <v>0</v>
      </c>
      <c r="N13" s="20">
        <f t="shared" si="4"/>
        <v>0</v>
      </c>
      <c r="O13" s="20">
        <f t="shared" si="5"/>
        <v>0</v>
      </c>
      <c r="P13" s="20">
        <f t="shared" si="6"/>
        <v>0</v>
      </c>
      <c r="Q13" s="20">
        <f t="shared" si="7"/>
        <v>0</v>
      </c>
      <c r="R13" s="20">
        <f t="shared" si="8"/>
        <v>0</v>
      </c>
      <c r="S13" s="20">
        <f t="shared" si="9"/>
        <v>0</v>
      </c>
      <c r="T13" s="20">
        <f t="shared" si="9"/>
        <v>0</v>
      </c>
      <c r="U13" s="15"/>
      <c r="V13" s="15"/>
      <c r="W13" s="15"/>
      <c r="X13" s="15"/>
    </row>
    <row r="14" spans="1:24" x14ac:dyDescent="0.25">
      <c r="A14" s="1">
        <v>1</v>
      </c>
      <c r="B14" s="25"/>
      <c r="C14" s="20"/>
      <c r="D14" s="9"/>
      <c r="E14" s="9"/>
      <c r="F14" s="10"/>
      <c r="G14" s="10"/>
      <c r="H14" s="11"/>
      <c r="I14" s="11"/>
      <c r="J14" s="18">
        <f t="shared" si="0"/>
        <v>0</v>
      </c>
      <c r="K14" s="18">
        <f t="shared" si="1"/>
        <v>0</v>
      </c>
      <c r="L14" s="19">
        <f t="shared" si="2"/>
        <v>0</v>
      </c>
      <c r="M14" s="20">
        <f t="shared" si="3"/>
        <v>0</v>
      </c>
      <c r="N14" s="20">
        <f t="shared" si="4"/>
        <v>0</v>
      </c>
      <c r="O14" s="20">
        <f t="shared" si="5"/>
        <v>0</v>
      </c>
      <c r="P14" s="20">
        <f t="shared" si="6"/>
        <v>0</v>
      </c>
      <c r="Q14" s="20">
        <f t="shared" si="7"/>
        <v>0</v>
      </c>
      <c r="R14" s="20">
        <f t="shared" si="8"/>
        <v>0</v>
      </c>
      <c r="S14" s="20">
        <f t="shared" si="9"/>
        <v>0</v>
      </c>
      <c r="T14" s="20">
        <f t="shared" si="9"/>
        <v>0</v>
      </c>
      <c r="U14" s="15"/>
      <c r="V14" s="15"/>
      <c r="W14" s="15"/>
      <c r="X14" s="15"/>
    </row>
    <row r="15" spans="1:24" x14ac:dyDescent="0.25">
      <c r="A15" s="1">
        <v>1</v>
      </c>
      <c r="B15" s="23"/>
      <c r="C15" s="20"/>
      <c r="D15" s="9"/>
      <c r="E15" s="9"/>
      <c r="F15" s="10"/>
      <c r="G15" s="10"/>
      <c r="H15" s="11"/>
      <c r="I15" s="11"/>
      <c r="J15" s="18">
        <f t="shared" si="0"/>
        <v>0</v>
      </c>
      <c r="K15" s="18">
        <f t="shared" si="1"/>
        <v>0</v>
      </c>
      <c r="L15" s="19">
        <f t="shared" si="2"/>
        <v>0</v>
      </c>
      <c r="M15" s="20">
        <f t="shared" si="3"/>
        <v>0</v>
      </c>
      <c r="N15" s="20">
        <f t="shared" si="4"/>
        <v>0</v>
      </c>
      <c r="O15" s="20">
        <f t="shared" si="5"/>
        <v>0</v>
      </c>
      <c r="P15" s="20">
        <f t="shared" si="6"/>
        <v>0</v>
      </c>
      <c r="Q15" s="20">
        <f t="shared" si="7"/>
        <v>0</v>
      </c>
      <c r="R15" s="20">
        <f t="shared" si="8"/>
        <v>0</v>
      </c>
      <c r="S15" s="20">
        <f t="shared" si="9"/>
        <v>0</v>
      </c>
      <c r="T15" s="20">
        <f t="shared" si="9"/>
        <v>0</v>
      </c>
      <c r="U15" s="15"/>
      <c r="V15" s="15"/>
      <c r="W15" s="15"/>
      <c r="X15" s="15"/>
    </row>
    <row r="16" spans="1:24" x14ac:dyDescent="0.25">
      <c r="A16" s="1">
        <v>1</v>
      </c>
      <c r="B16" s="23"/>
      <c r="C16" s="20"/>
      <c r="D16" s="9"/>
      <c r="E16" s="9"/>
      <c r="F16" s="10"/>
      <c r="G16" s="10"/>
      <c r="H16" s="11"/>
      <c r="I16" s="11"/>
      <c r="J16" s="18">
        <f t="shared" si="0"/>
        <v>0</v>
      </c>
      <c r="K16" s="18">
        <f t="shared" si="1"/>
        <v>0</v>
      </c>
      <c r="L16" s="19">
        <f t="shared" si="2"/>
        <v>0</v>
      </c>
      <c r="M16" s="20">
        <f t="shared" si="3"/>
        <v>0</v>
      </c>
      <c r="N16" s="20">
        <f t="shared" si="4"/>
        <v>0</v>
      </c>
      <c r="O16" s="20">
        <f t="shared" si="5"/>
        <v>0</v>
      </c>
      <c r="P16" s="20">
        <f t="shared" si="6"/>
        <v>0</v>
      </c>
      <c r="Q16" s="20">
        <f t="shared" si="7"/>
        <v>0</v>
      </c>
      <c r="R16" s="20">
        <f t="shared" si="8"/>
        <v>0</v>
      </c>
      <c r="S16" s="20">
        <f t="shared" si="9"/>
        <v>0</v>
      </c>
      <c r="T16" s="20">
        <f t="shared" si="9"/>
        <v>0</v>
      </c>
      <c r="U16" s="15"/>
      <c r="V16" s="15"/>
      <c r="W16" s="15"/>
      <c r="X16" s="15"/>
    </row>
    <row r="17" spans="1:24" s="34" customFormat="1" x14ac:dyDescent="0.25">
      <c r="A17" s="26" t="s">
        <v>26</v>
      </c>
      <c r="B17" s="27"/>
      <c r="C17" s="28">
        <f>SUM(C2:C16)</f>
        <v>35</v>
      </c>
      <c r="D17" s="29"/>
      <c r="E17" s="29"/>
      <c r="F17" s="29"/>
      <c r="G17" s="29"/>
      <c r="H17" s="29"/>
      <c r="I17" s="29"/>
      <c r="J17" s="28">
        <f>SUM(J2:J16)</f>
        <v>13.7</v>
      </c>
      <c r="K17" s="28">
        <f>SUM(K2:K16)</f>
        <v>20.200000000000003</v>
      </c>
      <c r="L17" s="30"/>
      <c r="M17" s="28">
        <f>SUM(M2:M16)</f>
        <v>187.5</v>
      </c>
      <c r="N17" s="28">
        <f t="shared" ref="N17:R17" si="10">SUM(N2:N16)</f>
        <v>273.75</v>
      </c>
      <c r="O17" s="28">
        <f t="shared" si="10"/>
        <v>342.5</v>
      </c>
      <c r="P17" s="28">
        <f t="shared" si="10"/>
        <v>505</v>
      </c>
      <c r="Q17" s="28">
        <f t="shared" si="10"/>
        <v>172.5</v>
      </c>
      <c r="R17" s="28">
        <f t="shared" si="10"/>
        <v>270</v>
      </c>
      <c r="S17" s="31">
        <f>SUM(S2:S16)</f>
        <v>530</v>
      </c>
      <c r="T17" s="31">
        <f>SUM(T2:T16)</f>
        <v>778.75</v>
      </c>
      <c r="U17" s="32">
        <v>490</v>
      </c>
      <c r="V17" s="33">
        <f>U17+S17</f>
        <v>1020</v>
      </c>
      <c r="W17" s="33">
        <f>T17+U17</f>
        <v>1268.75</v>
      </c>
      <c r="X17" s="33">
        <v>1225</v>
      </c>
    </row>
    <row r="18" spans="1:24" x14ac:dyDescent="0.25">
      <c r="A18" s="2">
        <v>2</v>
      </c>
      <c r="B18" s="17" t="s">
        <v>27</v>
      </c>
      <c r="C18" s="35">
        <v>3</v>
      </c>
      <c r="D18" s="9">
        <v>40</v>
      </c>
      <c r="E18" s="9">
        <v>50</v>
      </c>
      <c r="F18" s="10">
        <v>30</v>
      </c>
      <c r="G18" s="10">
        <v>40</v>
      </c>
      <c r="H18" s="21">
        <v>20</v>
      </c>
      <c r="I18" s="21">
        <v>30</v>
      </c>
      <c r="J18" s="18">
        <f>(C18*F18)/100</f>
        <v>0.9</v>
      </c>
      <c r="K18" s="18">
        <f>C18*G18/100</f>
        <v>1.2</v>
      </c>
      <c r="L18" s="19">
        <f t="shared" ref="L18:L76" si="11">C18*25</f>
        <v>75</v>
      </c>
      <c r="M18" s="20">
        <f t="shared" ref="M18:M32" si="12">C18*25*D18/100</f>
        <v>30</v>
      </c>
      <c r="N18" s="20">
        <f t="shared" si="4"/>
        <v>37.5</v>
      </c>
      <c r="O18" s="20">
        <f t="shared" si="5"/>
        <v>22.5</v>
      </c>
      <c r="P18" s="20">
        <f t="shared" si="6"/>
        <v>30</v>
      </c>
      <c r="Q18" s="20">
        <f t="shared" si="7"/>
        <v>15</v>
      </c>
      <c r="R18" s="20">
        <f t="shared" si="8"/>
        <v>22.5</v>
      </c>
      <c r="S18" s="20">
        <f t="shared" si="9"/>
        <v>52.5</v>
      </c>
      <c r="T18" s="20">
        <f t="shared" si="9"/>
        <v>67.5</v>
      </c>
      <c r="U18" s="15"/>
      <c r="V18" s="15"/>
      <c r="W18" s="15"/>
      <c r="X18" s="15"/>
    </row>
    <row r="19" spans="1:24" x14ac:dyDescent="0.25">
      <c r="A19" s="2">
        <v>2</v>
      </c>
      <c r="B19" s="17" t="s">
        <v>28</v>
      </c>
      <c r="C19" s="8">
        <v>4</v>
      </c>
      <c r="D19" s="9">
        <v>60</v>
      </c>
      <c r="E19" s="9">
        <v>70</v>
      </c>
      <c r="F19" s="10">
        <v>20</v>
      </c>
      <c r="G19" s="10">
        <v>30</v>
      </c>
      <c r="H19" s="11">
        <v>10</v>
      </c>
      <c r="I19" s="11">
        <v>20</v>
      </c>
      <c r="J19" s="18">
        <f t="shared" ref="J19:J32" si="13">(C19*F19)/100</f>
        <v>0.8</v>
      </c>
      <c r="K19" s="18">
        <f t="shared" ref="K19:K32" si="14">C19*G19/100</f>
        <v>1.2</v>
      </c>
      <c r="L19" s="19">
        <f t="shared" si="11"/>
        <v>100</v>
      </c>
      <c r="M19" s="20">
        <f t="shared" si="12"/>
        <v>60</v>
      </c>
      <c r="N19" s="20">
        <f t="shared" si="4"/>
        <v>70</v>
      </c>
      <c r="O19" s="20">
        <f t="shared" si="5"/>
        <v>20</v>
      </c>
      <c r="P19" s="20">
        <f t="shared" si="6"/>
        <v>30</v>
      </c>
      <c r="Q19" s="20">
        <f t="shared" si="7"/>
        <v>10</v>
      </c>
      <c r="R19" s="20">
        <f t="shared" si="8"/>
        <v>20</v>
      </c>
      <c r="S19" s="20">
        <f t="shared" ref="S19:T48" si="15">M19+O19</f>
        <v>80</v>
      </c>
      <c r="T19" s="20">
        <f t="shared" si="15"/>
        <v>100</v>
      </c>
    </row>
    <row r="20" spans="1:24" x14ac:dyDescent="0.25">
      <c r="A20" s="2">
        <v>2</v>
      </c>
      <c r="B20" s="17" t="s">
        <v>29</v>
      </c>
      <c r="C20" s="8">
        <v>3</v>
      </c>
      <c r="D20" s="9">
        <v>50</v>
      </c>
      <c r="E20" s="9">
        <v>60</v>
      </c>
      <c r="F20" s="10">
        <v>10</v>
      </c>
      <c r="G20" s="10">
        <v>20</v>
      </c>
      <c r="H20" s="11">
        <v>20</v>
      </c>
      <c r="I20" s="11">
        <v>30</v>
      </c>
      <c r="J20" s="18">
        <f t="shared" si="13"/>
        <v>0.3</v>
      </c>
      <c r="K20" s="18">
        <f t="shared" si="14"/>
        <v>0.6</v>
      </c>
      <c r="L20" s="19">
        <f t="shared" si="11"/>
        <v>75</v>
      </c>
      <c r="M20" s="20">
        <f t="shared" si="12"/>
        <v>37.5</v>
      </c>
      <c r="N20" s="20">
        <f t="shared" si="4"/>
        <v>45</v>
      </c>
      <c r="O20" s="20">
        <f t="shared" si="5"/>
        <v>7.5</v>
      </c>
      <c r="P20" s="20">
        <f t="shared" si="6"/>
        <v>15</v>
      </c>
      <c r="Q20" s="20">
        <f t="shared" si="7"/>
        <v>15</v>
      </c>
      <c r="R20" s="20">
        <f t="shared" si="8"/>
        <v>22.5</v>
      </c>
      <c r="S20" s="20">
        <f t="shared" si="15"/>
        <v>45</v>
      </c>
      <c r="T20" s="20">
        <f t="shared" si="15"/>
        <v>60</v>
      </c>
    </row>
    <row r="21" spans="1:24" x14ac:dyDescent="0.25">
      <c r="A21" s="2">
        <v>2</v>
      </c>
      <c r="B21" s="36" t="s">
        <v>30</v>
      </c>
      <c r="C21" s="37">
        <v>3</v>
      </c>
      <c r="D21" s="9">
        <v>40</v>
      </c>
      <c r="E21" s="9">
        <v>50</v>
      </c>
      <c r="F21" s="10">
        <v>20</v>
      </c>
      <c r="G21" s="10">
        <v>30</v>
      </c>
      <c r="H21" s="21">
        <v>20</v>
      </c>
      <c r="I21" s="21">
        <v>30</v>
      </c>
      <c r="J21" s="18">
        <f t="shared" si="13"/>
        <v>0.6</v>
      </c>
      <c r="K21" s="18">
        <f t="shared" si="14"/>
        <v>0.9</v>
      </c>
      <c r="L21" s="19">
        <f t="shared" si="11"/>
        <v>75</v>
      </c>
      <c r="M21" s="20">
        <f t="shared" si="12"/>
        <v>30</v>
      </c>
      <c r="N21" s="20">
        <f t="shared" si="4"/>
        <v>37.5</v>
      </c>
      <c r="O21" s="20">
        <f t="shared" si="5"/>
        <v>15</v>
      </c>
      <c r="P21" s="20">
        <f t="shared" si="6"/>
        <v>22.5</v>
      </c>
      <c r="Q21" s="20">
        <f t="shared" si="7"/>
        <v>15</v>
      </c>
      <c r="R21" s="20">
        <f t="shared" si="8"/>
        <v>22.5</v>
      </c>
      <c r="S21" s="20">
        <f t="shared" si="15"/>
        <v>45</v>
      </c>
      <c r="T21" s="20">
        <f t="shared" si="15"/>
        <v>60</v>
      </c>
    </row>
    <row r="22" spans="1:24" ht="25.5" x14ac:dyDescent="0.25">
      <c r="A22" s="2">
        <v>2</v>
      </c>
      <c r="B22" s="36" t="s">
        <v>31</v>
      </c>
      <c r="C22" s="37">
        <v>3</v>
      </c>
      <c r="D22" s="9">
        <v>30</v>
      </c>
      <c r="E22" s="9">
        <v>40</v>
      </c>
      <c r="F22" s="10">
        <v>30</v>
      </c>
      <c r="G22" s="10">
        <v>35</v>
      </c>
      <c r="H22" s="21">
        <v>20</v>
      </c>
      <c r="I22" s="21">
        <v>30</v>
      </c>
      <c r="J22" s="18">
        <f t="shared" si="13"/>
        <v>0.9</v>
      </c>
      <c r="K22" s="18">
        <f t="shared" si="14"/>
        <v>1.05</v>
      </c>
      <c r="L22" s="19">
        <f t="shared" si="11"/>
        <v>75</v>
      </c>
      <c r="M22" s="20">
        <f t="shared" si="12"/>
        <v>22.5</v>
      </c>
      <c r="N22" s="20">
        <f t="shared" si="4"/>
        <v>30</v>
      </c>
      <c r="O22" s="20">
        <f t="shared" si="5"/>
        <v>22.5</v>
      </c>
      <c r="P22" s="20">
        <f t="shared" si="6"/>
        <v>26.25</v>
      </c>
      <c r="Q22" s="20">
        <f t="shared" si="7"/>
        <v>15</v>
      </c>
      <c r="R22" s="20">
        <f t="shared" si="8"/>
        <v>22.5</v>
      </c>
      <c r="S22" s="20">
        <f t="shared" si="15"/>
        <v>45</v>
      </c>
      <c r="T22" s="20">
        <f t="shared" si="15"/>
        <v>56.25</v>
      </c>
    </row>
    <row r="23" spans="1:24" ht="38.25" x14ac:dyDescent="0.25">
      <c r="A23" s="2">
        <v>2</v>
      </c>
      <c r="B23" s="36" t="s">
        <v>32</v>
      </c>
      <c r="C23" s="37">
        <v>3</v>
      </c>
      <c r="D23" s="9">
        <v>30</v>
      </c>
      <c r="E23" s="9">
        <v>40</v>
      </c>
      <c r="F23" s="10">
        <v>30</v>
      </c>
      <c r="G23" s="10">
        <v>35</v>
      </c>
      <c r="H23" s="21">
        <v>20</v>
      </c>
      <c r="I23" s="21">
        <v>30</v>
      </c>
      <c r="J23" s="18">
        <f t="shared" si="13"/>
        <v>0.9</v>
      </c>
      <c r="K23" s="18">
        <f t="shared" si="14"/>
        <v>1.05</v>
      </c>
      <c r="L23" s="19">
        <f t="shared" si="11"/>
        <v>75</v>
      </c>
      <c r="M23" s="20">
        <f t="shared" si="12"/>
        <v>22.5</v>
      </c>
      <c r="N23" s="20">
        <f t="shared" si="4"/>
        <v>30</v>
      </c>
      <c r="O23" s="20">
        <f t="shared" si="5"/>
        <v>22.5</v>
      </c>
      <c r="P23" s="20">
        <f t="shared" si="6"/>
        <v>26.25</v>
      </c>
      <c r="Q23" s="20">
        <f t="shared" si="7"/>
        <v>15</v>
      </c>
      <c r="R23" s="20">
        <f t="shared" si="8"/>
        <v>22.5</v>
      </c>
      <c r="S23" s="20">
        <f t="shared" si="15"/>
        <v>45</v>
      </c>
      <c r="T23" s="20">
        <f t="shared" si="15"/>
        <v>56.25</v>
      </c>
    </row>
    <row r="24" spans="1:24" ht="28.5" customHeight="1" x14ac:dyDescent="0.25">
      <c r="A24" s="2">
        <v>2</v>
      </c>
      <c r="B24" s="36" t="s">
        <v>33</v>
      </c>
      <c r="C24" s="37">
        <v>4</v>
      </c>
      <c r="D24" s="9">
        <v>10</v>
      </c>
      <c r="E24" s="9">
        <v>30</v>
      </c>
      <c r="F24" s="10">
        <v>60</v>
      </c>
      <c r="G24" s="10">
        <v>65</v>
      </c>
      <c r="H24" s="21">
        <v>20</v>
      </c>
      <c r="I24" s="21">
        <v>30</v>
      </c>
      <c r="J24" s="18">
        <f t="shared" si="13"/>
        <v>2.4</v>
      </c>
      <c r="K24" s="18">
        <f t="shared" si="14"/>
        <v>2.6</v>
      </c>
      <c r="L24" s="19">
        <f t="shared" si="11"/>
        <v>100</v>
      </c>
      <c r="M24" s="20">
        <f t="shared" si="12"/>
        <v>10</v>
      </c>
      <c r="N24" s="20">
        <f t="shared" si="4"/>
        <v>30</v>
      </c>
      <c r="O24" s="20">
        <f t="shared" si="5"/>
        <v>60</v>
      </c>
      <c r="P24" s="20">
        <f t="shared" si="6"/>
        <v>65</v>
      </c>
      <c r="Q24" s="20">
        <f t="shared" si="7"/>
        <v>20</v>
      </c>
      <c r="R24" s="20">
        <f t="shared" si="8"/>
        <v>30</v>
      </c>
      <c r="S24" s="20">
        <f t="shared" si="15"/>
        <v>70</v>
      </c>
      <c r="T24" s="20">
        <f t="shared" si="15"/>
        <v>95</v>
      </c>
    </row>
    <row r="25" spans="1:24" ht="15" customHeight="1" x14ac:dyDescent="0.25">
      <c r="A25" s="2">
        <v>2</v>
      </c>
      <c r="B25" s="36" t="s">
        <v>34</v>
      </c>
      <c r="C25" s="37">
        <v>4</v>
      </c>
      <c r="D25" s="9">
        <v>10</v>
      </c>
      <c r="E25" s="9">
        <v>30</v>
      </c>
      <c r="F25" s="10">
        <v>60</v>
      </c>
      <c r="G25" s="10">
        <v>65</v>
      </c>
      <c r="H25" s="21">
        <v>20</v>
      </c>
      <c r="I25" s="21">
        <v>30</v>
      </c>
      <c r="J25" s="18">
        <f t="shared" si="13"/>
        <v>2.4</v>
      </c>
      <c r="K25" s="18">
        <f t="shared" si="14"/>
        <v>2.6</v>
      </c>
      <c r="L25" s="19">
        <f t="shared" si="11"/>
        <v>100</v>
      </c>
      <c r="M25" s="20">
        <f t="shared" si="12"/>
        <v>10</v>
      </c>
      <c r="N25" s="20">
        <f t="shared" si="4"/>
        <v>30</v>
      </c>
      <c r="O25" s="20">
        <f t="shared" si="5"/>
        <v>60</v>
      </c>
      <c r="P25" s="20">
        <f t="shared" si="6"/>
        <v>65</v>
      </c>
      <c r="Q25" s="20">
        <f t="shared" si="7"/>
        <v>20</v>
      </c>
      <c r="R25" s="20">
        <f t="shared" si="8"/>
        <v>30</v>
      </c>
      <c r="S25" s="20">
        <f t="shared" si="15"/>
        <v>70</v>
      </c>
      <c r="T25" s="20">
        <f t="shared" si="15"/>
        <v>95</v>
      </c>
    </row>
    <row r="26" spans="1:24" ht="25.5" x14ac:dyDescent="0.25">
      <c r="A26" s="2">
        <v>2</v>
      </c>
      <c r="B26" s="36" t="s">
        <v>35</v>
      </c>
      <c r="C26" s="37">
        <v>3</v>
      </c>
      <c r="D26" s="9">
        <v>40</v>
      </c>
      <c r="E26" s="9">
        <v>50</v>
      </c>
      <c r="F26" s="10">
        <v>20</v>
      </c>
      <c r="G26" s="10">
        <v>35</v>
      </c>
      <c r="H26" s="21">
        <v>20</v>
      </c>
      <c r="I26" s="21">
        <v>30</v>
      </c>
      <c r="J26" s="18">
        <f t="shared" si="13"/>
        <v>0.6</v>
      </c>
      <c r="K26" s="18">
        <f t="shared" si="14"/>
        <v>1.05</v>
      </c>
      <c r="L26" s="19">
        <f t="shared" si="11"/>
        <v>75</v>
      </c>
      <c r="M26" s="20">
        <f t="shared" si="12"/>
        <v>30</v>
      </c>
      <c r="N26" s="20">
        <f t="shared" si="4"/>
        <v>37.5</v>
      </c>
      <c r="O26" s="20">
        <f t="shared" si="5"/>
        <v>15</v>
      </c>
      <c r="P26" s="20">
        <f t="shared" si="6"/>
        <v>26.25</v>
      </c>
      <c r="Q26" s="20">
        <f t="shared" si="7"/>
        <v>15</v>
      </c>
      <c r="R26" s="20">
        <f t="shared" si="8"/>
        <v>22.5</v>
      </c>
      <c r="S26" s="20">
        <f t="shared" si="15"/>
        <v>45</v>
      </c>
      <c r="T26" s="20">
        <f t="shared" si="15"/>
        <v>63.75</v>
      </c>
    </row>
    <row r="27" spans="1:24" x14ac:dyDescent="0.25">
      <c r="A27" s="2">
        <v>2</v>
      </c>
      <c r="B27" s="38" t="s">
        <v>36</v>
      </c>
      <c r="C27" s="24">
        <v>5</v>
      </c>
      <c r="D27" s="9">
        <v>20</v>
      </c>
      <c r="E27" s="9">
        <v>30</v>
      </c>
      <c r="F27" s="10">
        <v>40</v>
      </c>
      <c r="G27" s="10">
        <v>60</v>
      </c>
      <c r="H27" s="11">
        <v>20</v>
      </c>
      <c r="I27" s="11">
        <v>30</v>
      </c>
      <c r="J27" s="18">
        <f t="shared" si="13"/>
        <v>2</v>
      </c>
      <c r="K27" s="18">
        <f t="shared" si="14"/>
        <v>3</v>
      </c>
      <c r="L27" s="19">
        <f t="shared" si="11"/>
        <v>125</v>
      </c>
      <c r="M27" s="20">
        <f t="shared" si="12"/>
        <v>25</v>
      </c>
      <c r="N27" s="20">
        <f t="shared" si="4"/>
        <v>37.5</v>
      </c>
      <c r="O27" s="20">
        <f t="shared" si="5"/>
        <v>50</v>
      </c>
      <c r="P27" s="20">
        <f t="shared" si="6"/>
        <v>75</v>
      </c>
      <c r="Q27" s="20">
        <f t="shared" si="7"/>
        <v>25</v>
      </c>
      <c r="R27" s="20">
        <f t="shared" si="8"/>
        <v>37.5</v>
      </c>
      <c r="S27" s="20">
        <f t="shared" si="15"/>
        <v>75</v>
      </c>
      <c r="T27" s="20">
        <f t="shared" si="15"/>
        <v>112.5</v>
      </c>
    </row>
    <row r="28" spans="1:24" x14ac:dyDescent="0.25">
      <c r="A28" s="2">
        <v>2</v>
      </c>
      <c r="B28" s="39"/>
      <c r="C28" s="20"/>
      <c r="D28" s="40"/>
      <c r="E28" s="40"/>
      <c r="F28" s="10"/>
      <c r="G28" s="10"/>
      <c r="H28" s="41"/>
      <c r="I28" s="41"/>
      <c r="J28" s="18">
        <f t="shared" si="13"/>
        <v>0</v>
      </c>
      <c r="K28" s="18">
        <f t="shared" si="14"/>
        <v>0</v>
      </c>
      <c r="L28" s="19">
        <f t="shared" si="11"/>
        <v>0</v>
      </c>
      <c r="M28" s="20">
        <f t="shared" si="12"/>
        <v>0</v>
      </c>
      <c r="N28" s="20">
        <f t="shared" si="4"/>
        <v>0</v>
      </c>
      <c r="O28" s="20">
        <f t="shared" si="5"/>
        <v>0</v>
      </c>
      <c r="P28" s="20">
        <f t="shared" si="6"/>
        <v>0</v>
      </c>
      <c r="Q28" s="20">
        <f t="shared" si="7"/>
        <v>0</v>
      </c>
      <c r="R28" s="20">
        <f t="shared" si="8"/>
        <v>0</v>
      </c>
      <c r="S28" s="20">
        <f t="shared" si="15"/>
        <v>0</v>
      </c>
      <c r="T28" s="20">
        <f t="shared" si="15"/>
        <v>0</v>
      </c>
    </row>
    <row r="29" spans="1:24" x14ac:dyDescent="0.25">
      <c r="A29" s="2">
        <v>2</v>
      </c>
      <c r="B29" s="39"/>
      <c r="C29" s="20"/>
      <c r="D29" s="40"/>
      <c r="E29" s="40"/>
      <c r="F29" s="10"/>
      <c r="G29" s="10"/>
      <c r="H29" s="41"/>
      <c r="I29" s="41"/>
      <c r="J29" s="18">
        <f t="shared" si="13"/>
        <v>0</v>
      </c>
      <c r="K29" s="18">
        <f t="shared" si="14"/>
        <v>0</v>
      </c>
      <c r="L29" s="19">
        <f t="shared" si="11"/>
        <v>0</v>
      </c>
      <c r="M29" s="20">
        <f t="shared" si="12"/>
        <v>0</v>
      </c>
      <c r="N29" s="20">
        <f t="shared" si="4"/>
        <v>0</v>
      </c>
      <c r="O29" s="20">
        <f t="shared" si="5"/>
        <v>0</v>
      </c>
      <c r="P29" s="20">
        <f t="shared" si="6"/>
        <v>0</v>
      </c>
      <c r="Q29" s="20">
        <f t="shared" si="7"/>
        <v>0</v>
      </c>
      <c r="R29" s="20">
        <f t="shared" si="8"/>
        <v>0</v>
      </c>
      <c r="S29" s="20">
        <f t="shared" si="15"/>
        <v>0</v>
      </c>
      <c r="T29" s="20">
        <f t="shared" si="15"/>
        <v>0</v>
      </c>
    </row>
    <row r="30" spans="1:24" x14ac:dyDescent="0.25">
      <c r="A30" s="2">
        <v>2</v>
      </c>
      <c r="B30" s="39"/>
      <c r="C30" s="20"/>
      <c r="D30" s="40"/>
      <c r="E30" s="40"/>
      <c r="F30" s="10"/>
      <c r="G30" s="10"/>
      <c r="H30" s="41"/>
      <c r="I30" s="41"/>
      <c r="J30" s="18">
        <f t="shared" si="13"/>
        <v>0</v>
      </c>
      <c r="K30" s="18">
        <f t="shared" si="14"/>
        <v>0</v>
      </c>
      <c r="L30" s="19">
        <f t="shared" si="11"/>
        <v>0</v>
      </c>
      <c r="M30" s="20">
        <f t="shared" si="12"/>
        <v>0</v>
      </c>
      <c r="N30" s="20">
        <f t="shared" si="4"/>
        <v>0</v>
      </c>
      <c r="O30" s="20">
        <f t="shared" si="5"/>
        <v>0</v>
      </c>
      <c r="P30" s="20">
        <f t="shared" si="6"/>
        <v>0</v>
      </c>
      <c r="Q30" s="20">
        <f t="shared" si="7"/>
        <v>0</v>
      </c>
      <c r="R30" s="20">
        <f t="shared" si="8"/>
        <v>0</v>
      </c>
      <c r="S30" s="20">
        <f t="shared" si="15"/>
        <v>0</v>
      </c>
      <c r="T30" s="20">
        <f t="shared" si="15"/>
        <v>0</v>
      </c>
    </row>
    <row r="31" spans="1:24" x14ac:dyDescent="0.25">
      <c r="A31" s="2">
        <v>2</v>
      </c>
      <c r="B31" s="23"/>
      <c r="C31" s="20"/>
      <c r="D31" s="40"/>
      <c r="E31" s="40"/>
      <c r="F31" s="10"/>
      <c r="G31" s="10"/>
      <c r="H31" s="41"/>
      <c r="I31" s="41"/>
      <c r="J31" s="18">
        <f t="shared" si="13"/>
        <v>0</v>
      </c>
      <c r="K31" s="18">
        <f t="shared" si="14"/>
        <v>0</v>
      </c>
      <c r="L31" s="19">
        <f t="shared" si="11"/>
        <v>0</v>
      </c>
      <c r="M31" s="20">
        <f t="shared" si="12"/>
        <v>0</v>
      </c>
      <c r="N31" s="20">
        <f t="shared" si="4"/>
        <v>0</v>
      </c>
      <c r="O31" s="20">
        <f t="shared" si="5"/>
        <v>0</v>
      </c>
      <c r="P31" s="20">
        <f t="shared" si="6"/>
        <v>0</v>
      </c>
      <c r="Q31" s="20">
        <f t="shared" si="7"/>
        <v>0</v>
      </c>
      <c r="R31" s="20">
        <f t="shared" si="8"/>
        <v>0</v>
      </c>
      <c r="S31" s="20">
        <f t="shared" si="15"/>
        <v>0</v>
      </c>
      <c r="T31" s="20">
        <f t="shared" si="15"/>
        <v>0</v>
      </c>
    </row>
    <row r="32" spans="1:24" x14ac:dyDescent="0.25">
      <c r="A32" s="2">
        <v>2</v>
      </c>
      <c r="B32" s="23"/>
      <c r="C32" s="20"/>
      <c r="D32" s="40"/>
      <c r="E32" s="40"/>
      <c r="F32" s="10"/>
      <c r="G32" s="10"/>
      <c r="H32" s="41"/>
      <c r="I32" s="41"/>
      <c r="J32" s="18">
        <f t="shared" si="13"/>
        <v>0</v>
      </c>
      <c r="K32" s="18">
        <f t="shared" si="14"/>
        <v>0</v>
      </c>
      <c r="L32" s="19">
        <f t="shared" si="11"/>
        <v>0</v>
      </c>
      <c r="M32" s="20">
        <f t="shared" si="12"/>
        <v>0</v>
      </c>
      <c r="N32" s="20">
        <f t="shared" si="4"/>
        <v>0</v>
      </c>
      <c r="O32" s="20">
        <f t="shared" si="5"/>
        <v>0</v>
      </c>
      <c r="P32" s="20">
        <f t="shared" si="6"/>
        <v>0</v>
      </c>
      <c r="Q32" s="20">
        <f t="shared" si="7"/>
        <v>0</v>
      </c>
      <c r="R32" s="20">
        <f t="shared" si="8"/>
        <v>0</v>
      </c>
      <c r="S32" s="20">
        <f t="shared" si="15"/>
        <v>0</v>
      </c>
      <c r="T32" s="20">
        <f t="shared" si="15"/>
        <v>0</v>
      </c>
    </row>
    <row r="33" spans="1:24" s="34" customFormat="1" x14ac:dyDescent="0.25">
      <c r="A33" s="42" t="s">
        <v>26</v>
      </c>
      <c r="B33" s="27"/>
      <c r="C33" s="28">
        <f>SUM(C18:C32)</f>
        <v>35</v>
      </c>
      <c r="D33" s="43"/>
      <c r="E33" s="43"/>
      <c r="F33" s="43"/>
      <c r="G33" s="43"/>
      <c r="H33" s="43"/>
      <c r="I33" s="43"/>
      <c r="J33" s="44">
        <f>SUM(J18:J32)</f>
        <v>11.8</v>
      </c>
      <c r="K33" s="44">
        <f>SUM(K18:K32)</f>
        <v>15.25</v>
      </c>
      <c r="L33" s="30"/>
      <c r="M33" s="28">
        <f t="shared" ref="M33:T33" si="16">SUM(M18:M32)</f>
        <v>277.5</v>
      </c>
      <c r="N33" s="28">
        <f t="shared" si="16"/>
        <v>385</v>
      </c>
      <c r="O33" s="28">
        <f t="shared" si="16"/>
        <v>295</v>
      </c>
      <c r="P33" s="28">
        <f t="shared" si="16"/>
        <v>381.25</v>
      </c>
      <c r="Q33" s="28">
        <f t="shared" si="16"/>
        <v>165</v>
      </c>
      <c r="R33" s="28">
        <f t="shared" si="16"/>
        <v>252.5</v>
      </c>
      <c r="S33" s="31">
        <f t="shared" si="16"/>
        <v>572.5</v>
      </c>
      <c r="T33" s="31">
        <f t="shared" si="16"/>
        <v>766.25</v>
      </c>
      <c r="U33" s="45">
        <v>490</v>
      </c>
      <c r="V33" s="33">
        <f>U33+S33</f>
        <v>1062.5</v>
      </c>
      <c r="W33" s="33">
        <f>T33+U33</f>
        <v>1256.25</v>
      </c>
      <c r="X33" s="46">
        <v>1225</v>
      </c>
    </row>
    <row r="34" spans="1:24" ht="27" x14ac:dyDescent="0.25">
      <c r="A34" s="2">
        <v>3</v>
      </c>
      <c r="B34" s="17" t="s">
        <v>37</v>
      </c>
      <c r="C34" s="47">
        <v>2</v>
      </c>
      <c r="D34" s="9">
        <v>30</v>
      </c>
      <c r="E34" s="9">
        <v>40</v>
      </c>
      <c r="F34" s="48">
        <v>30</v>
      </c>
      <c r="G34" s="48">
        <v>45</v>
      </c>
      <c r="H34" s="49">
        <v>20</v>
      </c>
      <c r="I34" s="49">
        <v>30</v>
      </c>
      <c r="J34" s="50">
        <f t="shared" ref="J34:K50" si="17">(C34*F34)/100</f>
        <v>0.6</v>
      </c>
      <c r="K34" s="50">
        <f t="shared" ref="K34:K48" si="18">C34*G34/100</f>
        <v>0.9</v>
      </c>
      <c r="L34" s="19">
        <f t="shared" si="11"/>
        <v>50</v>
      </c>
      <c r="M34" s="20">
        <f t="shared" ref="M34:M48" si="19">C34*25*D34/100</f>
        <v>15</v>
      </c>
      <c r="N34" s="20">
        <f t="shared" si="4"/>
        <v>20</v>
      </c>
      <c r="O34" s="20">
        <f t="shared" si="5"/>
        <v>15</v>
      </c>
      <c r="P34" s="20">
        <f t="shared" si="6"/>
        <v>22.5</v>
      </c>
      <c r="Q34" s="20">
        <f t="shared" ref="Q34:Q48" si="20">C34*25*H34/100</f>
        <v>10</v>
      </c>
      <c r="R34" s="20">
        <f t="shared" si="8"/>
        <v>15</v>
      </c>
      <c r="S34" s="20">
        <f t="shared" si="15"/>
        <v>30</v>
      </c>
      <c r="T34" s="20">
        <f t="shared" si="15"/>
        <v>42.5</v>
      </c>
      <c r="U34" s="51"/>
    </row>
    <row r="35" spans="1:24" ht="27" x14ac:dyDescent="0.25">
      <c r="A35" s="2">
        <v>3</v>
      </c>
      <c r="B35" s="17" t="s">
        <v>38</v>
      </c>
      <c r="C35" s="47">
        <v>5</v>
      </c>
      <c r="D35" s="9">
        <v>10</v>
      </c>
      <c r="E35" s="9">
        <v>20</v>
      </c>
      <c r="F35" s="10">
        <v>55</v>
      </c>
      <c r="G35" s="10">
        <v>60</v>
      </c>
      <c r="H35" s="49">
        <v>20</v>
      </c>
      <c r="I35" s="49">
        <v>30</v>
      </c>
      <c r="J35" s="50">
        <f t="shared" si="17"/>
        <v>2.75</v>
      </c>
      <c r="K35" s="50">
        <f t="shared" si="18"/>
        <v>3</v>
      </c>
      <c r="L35" s="19">
        <f t="shared" si="11"/>
        <v>125</v>
      </c>
      <c r="M35" s="20">
        <f t="shared" si="19"/>
        <v>12.5</v>
      </c>
      <c r="N35" s="20">
        <f t="shared" si="4"/>
        <v>25</v>
      </c>
      <c r="O35" s="20">
        <f t="shared" si="5"/>
        <v>68.75</v>
      </c>
      <c r="P35" s="20">
        <f t="shared" si="6"/>
        <v>75</v>
      </c>
      <c r="Q35" s="20">
        <f t="shared" si="20"/>
        <v>25</v>
      </c>
      <c r="R35" s="20">
        <f t="shared" si="8"/>
        <v>37.5</v>
      </c>
      <c r="S35" s="20">
        <f t="shared" si="15"/>
        <v>81.25</v>
      </c>
      <c r="T35" s="20">
        <f t="shared" si="15"/>
        <v>100</v>
      </c>
      <c r="U35" s="51"/>
    </row>
    <row r="36" spans="1:24" ht="27" x14ac:dyDescent="0.25">
      <c r="A36" s="2">
        <v>3</v>
      </c>
      <c r="B36" s="17" t="s">
        <v>39</v>
      </c>
      <c r="C36" s="47">
        <v>5</v>
      </c>
      <c r="D36" s="9">
        <v>10</v>
      </c>
      <c r="E36" s="9">
        <v>25</v>
      </c>
      <c r="F36" s="10">
        <v>55</v>
      </c>
      <c r="G36" s="10">
        <v>60</v>
      </c>
      <c r="H36" s="49">
        <v>20</v>
      </c>
      <c r="I36" s="49">
        <v>30</v>
      </c>
      <c r="J36" s="50">
        <f t="shared" si="17"/>
        <v>2.75</v>
      </c>
      <c r="K36" s="50">
        <f t="shared" si="18"/>
        <v>3</v>
      </c>
      <c r="L36" s="19">
        <f t="shared" si="11"/>
        <v>125</v>
      </c>
      <c r="M36" s="20">
        <f t="shared" si="19"/>
        <v>12.5</v>
      </c>
      <c r="N36" s="20">
        <f t="shared" si="4"/>
        <v>31.25</v>
      </c>
      <c r="O36" s="20">
        <f t="shared" si="5"/>
        <v>68.75</v>
      </c>
      <c r="P36" s="20">
        <f t="shared" si="6"/>
        <v>75</v>
      </c>
      <c r="Q36" s="20">
        <f t="shared" si="20"/>
        <v>25</v>
      </c>
      <c r="R36" s="20">
        <f t="shared" si="8"/>
        <v>37.5</v>
      </c>
      <c r="S36" s="20">
        <f t="shared" si="15"/>
        <v>81.25</v>
      </c>
      <c r="T36" s="20">
        <f t="shared" si="15"/>
        <v>106.25</v>
      </c>
      <c r="U36" s="51"/>
    </row>
    <row r="37" spans="1:24" ht="24" customHeight="1" x14ac:dyDescent="0.25">
      <c r="A37" s="2">
        <v>3</v>
      </c>
      <c r="B37" s="17" t="s">
        <v>40</v>
      </c>
      <c r="C37" s="47">
        <v>4</v>
      </c>
      <c r="D37" s="9">
        <v>10</v>
      </c>
      <c r="E37" s="9">
        <v>25</v>
      </c>
      <c r="F37" s="10">
        <v>55</v>
      </c>
      <c r="G37" s="10">
        <v>60</v>
      </c>
      <c r="H37" s="49">
        <v>20</v>
      </c>
      <c r="I37" s="49">
        <v>30</v>
      </c>
      <c r="J37" s="50">
        <f t="shared" si="17"/>
        <v>2.2000000000000002</v>
      </c>
      <c r="K37" s="50">
        <f t="shared" si="18"/>
        <v>2.4</v>
      </c>
      <c r="L37" s="19">
        <f t="shared" si="11"/>
        <v>100</v>
      </c>
      <c r="M37" s="20">
        <f t="shared" si="19"/>
        <v>10</v>
      </c>
      <c r="N37" s="20">
        <f t="shared" si="4"/>
        <v>25</v>
      </c>
      <c r="O37" s="20">
        <f t="shared" si="5"/>
        <v>55</v>
      </c>
      <c r="P37" s="20">
        <f t="shared" si="6"/>
        <v>60</v>
      </c>
      <c r="Q37" s="20">
        <f t="shared" si="20"/>
        <v>20</v>
      </c>
      <c r="R37" s="20">
        <f t="shared" si="8"/>
        <v>30</v>
      </c>
      <c r="S37" s="20">
        <f t="shared" si="15"/>
        <v>65</v>
      </c>
      <c r="T37" s="20">
        <f t="shared" si="15"/>
        <v>85</v>
      </c>
      <c r="U37" s="51"/>
    </row>
    <row r="38" spans="1:24" ht="27" x14ac:dyDescent="0.25">
      <c r="A38" s="2">
        <v>3</v>
      </c>
      <c r="B38" s="17" t="s">
        <v>41</v>
      </c>
      <c r="C38" s="47">
        <v>2</v>
      </c>
      <c r="D38" s="9">
        <v>30</v>
      </c>
      <c r="E38" s="9">
        <v>35</v>
      </c>
      <c r="F38" s="10">
        <v>30</v>
      </c>
      <c r="G38" s="10">
        <v>40</v>
      </c>
      <c r="H38" s="49">
        <v>20</v>
      </c>
      <c r="I38" s="49">
        <v>30</v>
      </c>
      <c r="J38" s="50">
        <f t="shared" si="17"/>
        <v>0.6</v>
      </c>
      <c r="K38" s="50">
        <f t="shared" si="18"/>
        <v>0.8</v>
      </c>
      <c r="L38" s="19">
        <f t="shared" si="11"/>
        <v>50</v>
      </c>
      <c r="M38" s="20">
        <f t="shared" si="19"/>
        <v>15</v>
      </c>
      <c r="N38" s="20">
        <f t="shared" si="4"/>
        <v>17.5</v>
      </c>
      <c r="O38" s="20">
        <f t="shared" si="5"/>
        <v>15</v>
      </c>
      <c r="P38" s="20">
        <f t="shared" si="6"/>
        <v>20</v>
      </c>
      <c r="Q38" s="20">
        <f t="shared" si="20"/>
        <v>10</v>
      </c>
      <c r="R38" s="20">
        <f t="shared" si="8"/>
        <v>15</v>
      </c>
      <c r="S38" s="20">
        <f t="shared" si="15"/>
        <v>30</v>
      </c>
      <c r="T38" s="20">
        <f t="shared" si="15"/>
        <v>37.5</v>
      </c>
      <c r="U38" s="51"/>
    </row>
    <row r="39" spans="1:24" x14ac:dyDescent="0.25">
      <c r="A39" s="2">
        <v>3</v>
      </c>
      <c r="B39" s="17" t="s">
        <v>42</v>
      </c>
      <c r="C39" s="47">
        <v>4</v>
      </c>
      <c r="D39" s="9">
        <v>30</v>
      </c>
      <c r="E39" s="9">
        <v>35</v>
      </c>
      <c r="F39" s="10">
        <v>30</v>
      </c>
      <c r="G39" s="10">
        <v>45</v>
      </c>
      <c r="H39" s="49">
        <v>20</v>
      </c>
      <c r="I39" s="49">
        <v>30</v>
      </c>
      <c r="J39" s="50">
        <f t="shared" si="17"/>
        <v>1.2</v>
      </c>
      <c r="K39" s="50">
        <f t="shared" si="18"/>
        <v>1.8</v>
      </c>
      <c r="L39" s="19">
        <f t="shared" si="11"/>
        <v>100</v>
      </c>
      <c r="M39" s="20">
        <f t="shared" si="19"/>
        <v>30</v>
      </c>
      <c r="N39" s="20">
        <f t="shared" si="4"/>
        <v>35</v>
      </c>
      <c r="O39" s="20">
        <f t="shared" si="5"/>
        <v>30</v>
      </c>
      <c r="P39" s="20">
        <f t="shared" si="6"/>
        <v>45</v>
      </c>
      <c r="Q39" s="20">
        <f t="shared" si="20"/>
        <v>20</v>
      </c>
      <c r="R39" s="20">
        <f t="shared" si="8"/>
        <v>30</v>
      </c>
      <c r="S39" s="20">
        <f t="shared" si="15"/>
        <v>60</v>
      </c>
      <c r="T39" s="20">
        <f t="shared" si="15"/>
        <v>80</v>
      </c>
      <c r="U39" s="51"/>
    </row>
    <row r="40" spans="1:24" x14ac:dyDescent="0.25">
      <c r="A40" s="2">
        <v>3</v>
      </c>
      <c r="B40" s="17" t="s">
        <v>43</v>
      </c>
      <c r="C40" s="47">
        <v>3</v>
      </c>
      <c r="D40" s="9">
        <v>10</v>
      </c>
      <c r="E40" s="9">
        <v>20</v>
      </c>
      <c r="F40" s="10">
        <v>60</v>
      </c>
      <c r="G40" s="10">
        <v>65</v>
      </c>
      <c r="H40" s="49">
        <v>20</v>
      </c>
      <c r="I40" s="49">
        <v>30</v>
      </c>
      <c r="J40" s="50">
        <f t="shared" si="17"/>
        <v>1.8</v>
      </c>
      <c r="K40" s="50">
        <f t="shared" si="18"/>
        <v>1.95</v>
      </c>
      <c r="L40" s="19">
        <f t="shared" si="11"/>
        <v>75</v>
      </c>
      <c r="M40" s="20">
        <f t="shared" si="19"/>
        <v>7.5</v>
      </c>
      <c r="N40" s="20">
        <f t="shared" si="4"/>
        <v>15</v>
      </c>
      <c r="O40" s="20">
        <f t="shared" si="5"/>
        <v>45</v>
      </c>
      <c r="P40" s="20">
        <f t="shared" si="6"/>
        <v>48.75</v>
      </c>
      <c r="Q40" s="20">
        <f t="shared" si="20"/>
        <v>15</v>
      </c>
      <c r="R40" s="20">
        <f t="shared" si="8"/>
        <v>22.5</v>
      </c>
      <c r="S40" s="20">
        <f t="shared" si="15"/>
        <v>52.5</v>
      </c>
      <c r="T40" s="20">
        <f t="shared" si="15"/>
        <v>63.75</v>
      </c>
      <c r="U40" s="51"/>
    </row>
    <row r="41" spans="1:24" ht="27" x14ac:dyDescent="0.25">
      <c r="A41" s="2">
        <v>3</v>
      </c>
      <c r="B41" s="17" t="s">
        <v>44</v>
      </c>
      <c r="C41" s="47">
        <v>4</v>
      </c>
      <c r="D41" s="9">
        <v>10</v>
      </c>
      <c r="E41" s="9">
        <v>20</v>
      </c>
      <c r="F41" s="10">
        <v>60</v>
      </c>
      <c r="G41" s="10">
        <v>65</v>
      </c>
      <c r="H41" s="49">
        <v>20</v>
      </c>
      <c r="I41" s="49">
        <v>30</v>
      </c>
      <c r="J41" s="50">
        <f t="shared" si="17"/>
        <v>2.4</v>
      </c>
      <c r="K41" s="50">
        <f t="shared" si="18"/>
        <v>2.6</v>
      </c>
      <c r="L41" s="19">
        <f t="shared" si="11"/>
        <v>100</v>
      </c>
      <c r="M41" s="20">
        <f t="shared" si="19"/>
        <v>10</v>
      </c>
      <c r="N41" s="20">
        <f t="shared" si="4"/>
        <v>20</v>
      </c>
      <c r="O41" s="20">
        <f t="shared" si="5"/>
        <v>60</v>
      </c>
      <c r="P41" s="20">
        <f t="shared" si="6"/>
        <v>65</v>
      </c>
      <c r="Q41" s="20">
        <f t="shared" si="20"/>
        <v>20</v>
      </c>
      <c r="R41" s="20">
        <f t="shared" si="8"/>
        <v>30</v>
      </c>
      <c r="S41" s="20">
        <f t="shared" si="15"/>
        <v>70</v>
      </c>
      <c r="T41" s="20">
        <f t="shared" si="15"/>
        <v>85</v>
      </c>
      <c r="U41" s="51"/>
    </row>
    <row r="42" spans="1:24" x14ac:dyDescent="0.25">
      <c r="A42" s="2">
        <v>3</v>
      </c>
      <c r="B42" s="17" t="s">
        <v>45</v>
      </c>
      <c r="C42" s="47">
        <v>4</v>
      </c>
      <c r="D42" s="9">
        <v>60</v>
      </c>
      <c r="E42" s="9">
        <v>80</v>
      </c>
      <c r="F42" s="10">
        <v>10</v>
      </c>
      <c r="G42" s="10">
        <v>20</v>
      </c>
      <c r="H42" s="49">
        <v>10</v>
      </c>
      <c r="I42" s="49">
        <v>20</v>
      </c>
      <c r="J42" s="50">
        <f t="shared" si="17"/>
        <v>0.4</v>
      </c>
      <c r="K42" s="50">
        <f t="shared" si="18"/>
        <v>0.8</v>
      </c>
      <c r="L42" s="19">
        <f t="shared" si="11"/>
        <v>100</v>
      </c>
      <c r="M42" s="20">
        <f t="shared" si="19"/>
        <v>60</v>
      </c>
      <c r="N42" s="20">
        <f t="shared" si="4"/>
        <v>80</v>
      </c>
      <c r="O42" s="20">
        <f t="shared" si="5"/>
        <v>10</v>
      </c>
      <c r="P42" s="20">
        <f t="shared" si="6"/>
        <v>20</v>
      </c>
      <c r="Q42" s="20">
        <f t="shared" si="20"/>
        <v>10</v>
      </c>
      <c r="R42" s="20">
        <f t="shared" si="8"/>
        <v>20</v>
      </c>
      <c r="S42" s="20">
        <f t="shared" si="15"/>
        <v>70</v>
      </c>
      <c r="T42" s="20">
        <f t="shared" si="15"/>
        <v>100</v>
      </c>
      <c r="U42" s="51"/>
    </row>
    <row r="43" spans="1:24" x14ac:dyDescent="0.25">
      <c r="A43" s="2">
        <v>3</v>
      </c>
      <c r="B43" s="52" t="s">
        <v>36</v>
      </c>
      <c r="C43" s="24">
        <v>4</v>
      </c>
      <c r="D43" s="9">
        <v>20</v>
      </c>
      <c r="E43" s="9">
        <v>30</v>
      </c>
      <c r="F43" s="10">
        <v>40</v>
      </c>
      <c r="G43" s="10">
        <v>60</v>
      </c>
      <c r="H43" s="41">
        <v>20</v>
      </c>
      <c r="I43" s="41">
        <v>30</v>
      </c>
      <c r="J43" s="50">
        <f t="shared" si="17"/>
        <v>1.6</v>
      </c>
      <c r="K43" s="50">
        <f t="shared" si="18"/>
        <v>2.4</v>
      </c>
      <c r="L43" s="19">
        <f t="shared" si="11"/>
        <v>100</v>
      </c>
      <c r="M43" s="20">
        <f t="shared" si="19"/>
        <v>20</v>
      </c>
      <c r="N43" s="20">
        <f t="shared" si="4"/>
        <v>30</v>
      </c>
      <c r="O43" s="20">
        <f t="shared" si="5"/>
        <v>40</v>
      </c>
      <c r="P43" s="20">
        <f t="shared" si="6"/>
        <v>60</v>
      </c>
      <c r="Q43" s="20">
        <f t="shared" si="20"/>
        <v>20</v>
      </c>
      <c r="R43" s="20">
        <f t="shared" si="8"/>
        <v>30</v>
      </c>
      <c r="S43" s="20">
        <f t="shared" si="15"/>
        <v>60</v>
      </c>
      <c r="T43" s="20">
        <f t="shared" si="15"/>
        <v>90</v>
      </c>
      <c r="U43" s="51"/>
    </row>
    <row r="44" spans="1:24" x14ac:dyDescent="0.25">
      <c r="A44" s="2">
        <v>3</v>
      </c>
      <c r="B44" s="39"/>
      <c r="C44" s="20"/>
      <c r="D44" s="9"/>
      <c r="E44" s="9"/>
      <c r="F44" s="10"/>
      <c r="G44" s="10"/>
      <c r="H44" s="41"/>
      <c r="I44" s="41"/>
      <c r="J44" s="50">
        <f t="shared" si="17"/>
        <v>0</v>
      </c>
      <c r="K44" s="50">
        <f t="shared" si="18"/>
        <v>0</v>
      </c>
      <c r="L44" s="19">
        <f t="shared" si="11"/>
        <v>0</v>
      </c>
      <c r="M44" s="20">
        <f t="shared" si="19"/>
        <v>0</v>
      </c>
      <c r="N44" s="20">
        <f t="shared" si="4"/>
        <v>0</v>
      </c>
      <c r="O44" s="20">
        <f t="shared" si="5"/>
        <v>0</v>
      </c>
      <c r="P44" s="20">
        <f t="shared" si="6"/>
        <v>0</v>
      </c>
      <c r="Q44" s="20">
        <f t="shared" si="20"/>
        <v>0</v>
      </c>
      <c r="R44" s="20">
        <f t="shared" si="8"/>
        <v>0</v>
      </c>
      <c r="S44" s="20">
        <f t="shared" si="15"/>
        <v>0</v>
      </c>
      <c r="T44" s="20">
        <f t="shared" si="15"/>
        <v>0</v>
      </c>
      <c r="U44" s="51"/>
    </row>
    <row r="45" spans="1:24" x14ac:dyDescent="0.25">
      <c r="A45" s="2">
        <v>3</v>
      </c>
      <c r="B45" s="39"/>
      <c r="C45" s="20"/>
      <c r="D45" s="9"/>
      <c r="E45" s="9"/>
      <c r="F45" s="10"/>
      <c r="G45" s="10"/>
      <c r="H45" s="41"/>
      <c r="I45" s="41"/>
      <c r="J45" s="50">
        <f t="shared" si="17"/>
        <v>0</v>
      </c>
      <c r="K45" s="50">
        <f t="shared" si="18"/>
        <v>0</v>
      </c>
      <c r="L45" s="19">
        <f t="shared" si="11"/>
        <v>0</v>
      </c>
      <c r="M45" s="20">
        <f t="shared" si="19"/>
        <v>0</v>
      </c>
      <c r="N45" s="20">
        <f t="shared" si="4"/>
        <v>0</v>
      </c>
      <c r="O45" s="20">
        <f t="shared" si="5"/>
        <v>0</v>
      </c>
      <c r="P45" s="20">
        <f t="shared" si="6"/>
        <v>0</v>
      </c>
      <c r="Q45" s="20">
        <f t="shared" si="20"/>
        <v>0</v>
      </c>
      <c r="R45" s="20">
        <f t="shared" si="8"/>
        <v>0</v>
      </c>
      <c r="S45" s="20">
        <f t="shared" si="15"/>
        <v>0</v>
      </c>
      <c r="T45" s="20">
        <f t="shared" si="15"/>
        <v>0</v>
      </c>
      <c r="U45" s="51"/>
    </row>
    <row r="46" spans="1:24" x14ac:dyDescent="0.25">
      <c r="A46" s="2">
        <v>3</v>
      </c>
      <c r="B46" s="39"/>
      <c r="C46" s="20"/>
      <c r="D46" s="9"/>
      <c r="E46" s="9"/>
      <c r="F46" s="10"/>
      <c r="G46" s="10"/>
      <c r="H46" s="41"/>
      <c r="I46" s="41"/>
      <c r="J46" s="50">
        <f t="shared" si="17"/>
        <v>0</v>
      </c>
      <c r="K46" s="50">
        <f t="shared" si="18"/>
        <v>0</v>
      </c>
      <c r="L46" s="19">
        <f t="shared" si="11"/>
        <v>0</v>
      </c>
      <c r="M46" s="20">
        <f t="shared" si="19"/>
        <v>0</v>
      </c>
      <c r="N46" s="20">
        <f t="shared" si="4"/>
        <v>0</v>
      </c>
      <c r="O46" s="20">
        <f t="shared" si="5"/>
        <v>0</v>
      </c>
      <c r="P46" s="20">
        <f t="shared" si="6"/>
        <v>0</v>
      </c>
      <c r="Q46" s="20">
        <f t="shared" si="20"/>
        <v>0</v>
      </c>
      <c r="R46" s="20">
        <f t="shared" si="8"/>
        <v>0</v>
      </c>
      <c r="S46" s="20">
        <f t="shared" si="15"/>
        <v>0</v>
      </c>
      <c r="T46" s="20">
        <f t="shared" si="15"/>
        <v>0</v>
      </c>
      <c r="U46" s="51"/>
    </row>
    <row r="47" spans="1:24" x14ac:dyDescent="0.25">
      <c r="A47" s="2">
        <v>3</v>
      </c>
      <c r="B47" s="39"/>
      <c r="C47" s="20"/>
      <c r="D47" s="40"/>
      <c r="E47" s="40"/>
      <c r="F47" s="10"/>
      <c r="G47" s="10"/>
      <c r="H47" s="41"/>
      <c r="I47" s="41"/>
      <c r="J47" s="50">
        <f t="shared" si="17"/>
        <v>0</v>
      </c>
      <c r="K47" s="50">
        <f t="shared" si="18"/>
        <v>0</v>
      </c>
      <c r="L47" s="19">
        <f t="shared" si="11"/>
        <v>0</v>
      </c>
      <c r="M47" s="20">
        <f t="shared" si="19"/>
        <v>0</v>
      </c>
      <c r="N47" s="20">
        <f t="shared" si="4"/>
        <v>0</v>
      </c>
      <c r="O47" s="20">
        <f t="shared" si="5"/>
        <v>0</v>
      </c>
      <c r="P47" s="20">
        <f t="shared" si="6"/>
        <v>0</v>
      </c>
      <c r="Q47" s="20">
        <f t="shared" si="20"/>
        <v>0</v>
      </c>
      <c r="R47" s="20">
        <f t="shared" si="8"/>
        <v>0</v>
      </c>
      <c r="S47" s="20">
        <f t="shared" si="15"/>
        <v>0</v>
      </c>
      <c r="T47" s="20">
        <f t="shared" si="15"/>
        <v>0</v>
      </c>
      <c r="U47" s="51"/>
    </row>
    <row r="48" spans="1:24" x14ac:dyDescent="0.25">
      <c r="A48" s="2">
        <v>3</v>
      </c>
      <c r="B48" s="39"/>
      <c r="C48" s="20"/>
      <c r="D48" s="40"/>
      <c r="E48" s="40"/>
      <c r="F48" s="10"/>
      <c r="G48" s="10"/>
      <c r="H48" s="41"/>
      <c r="I48" s="41"/>
      <c r="J48" s="50">
        <f t="shared" si="17"/>
        <v>0</v>
      </c>
      <c r="K48" s="50">
        <f t="shared" si="18"/>
        <v>0</v>
      </c>
      <c r="L48" s="19">
        <f t="shared" si="11"/>
        <v>0</v>
      </c>
      <c r="M48" s="20">
        <f t="shared" si="19"/>
        <v>0</v>
      </c>
      <c r="N48" s="20">
        <f t="shared" si="4"/>
        <v>0</v>
      </c>
      <c r="O48" s="20">
        <f t="shared" si="5"/>
        <v>0</v>
      </c>
      <c r="P48" s="20">
        <f t="shared" si="6"/>
        <v>0</v>
      </c>
      <c r="Q48" s="20">
        <f t="shared" si="20"/>
        <v>0</v>
      </c>
      <c r="R48" s="20">
        <f t="shared" si="8"/>
        <v>0</v>
      </c>
      <c r="S48" s="20">
        <f t="shared" si="15"/>
        <v>0</v>
      </c>
      <c r="T48" s="20">
        <f t="shared" si="15"/>
        <v>0</v>
      </c>
      <c r="U48" s="51"/>
    </row>
    <row r="49" spans="1:24" s="34" customFormat="1" x14ac:dyDescent="0.25">
      <c r="A49" s="53" t="s">
        <v>26</v>
      </c>
      <c r="B49" s="27"/>
      <c r="C49" s="28">
        <f>SUM(C34:C48)</f>
        <v>37</v>
      </c>
      <c r="D49" s="43"/>
      <c r="E49" s="43"/>
      <c r="F49" s="43"/>
      <c r="G49" s="43"/>
      <c r="H49" s="43"/>
      <c r="I49" s="43"/>
      <c r="J49" s="28">
        <f>SUM(J34:J48)</f>
        <v>16.3</v>
      </c>
      <c r="K49" s="28">
        <f>SUM(K34:K48)</f>
        <v>19.650000000000002</v>
      </c>
      <c r="L49" s="30"/>
      <c r="M49" s="28">
        <f t="shared" ref="M49:T49" si="21">SUM(M34:M48)</f>
        <v>192.5</v>
      </c>
      <c r="N49" s="28">
        <f t="shared" si="21"/>
        <v>298.75</v>
      </c>
      <c r="O49" s="28">
        <f t="shared" si="21"/>
        <v>407.5</v>
      </c>
      <c r="P49" s="28">
        <f t="shared" si="21"/>
        <v>491.25</v>
      </c>
      <c r="Q49" s="28">
        <f t="shared" si="21"/>
        <v>175</v>
      </c>
      <c r="R49" s="28">
        <f t="shared" si="21"/>
        <v>267.5</v>
      </c>
      <c r="S49" s="31">
        <f t="shared" si="21"/>
        <v>600</v>
      </c>
      <c r="T49" s="31">
        <f t="shared" si="21"/>
        <v>790</v>
      </c>
      <c r="U49" s="46">
        <v>455</v>
      </c>
      <c r="V49" s="33">
        <f>S49+U49</f>
        <v>1055</v>
      </c>
      <c r="W49" s="33">
        <f>T49+U49</f>
        <v>1245</v>
      </c>
      <c r="X49" s="46">
        <v>1225</v>
      </c>
    </row>
    <row r="50" spans="1:24" x14ac:dyDescent="0.25">
      <c r="A50" s="2">
        <v>4</v>
      </c>
      <c r="B50" s="17" t="s">
        <v>46</v>
      </c>
      <c r="C50" s="47">
        <v>6</v>
      </c>
      <c r="D50" s="9">
        <v>10</v>
      </c>
      <c r="E50" s="9">
        <v>20</v>
      </c>
      <c r="F50" s="10">
        <v>60</v>
      </c>
      <c r="G50" s="10">
        <v>65</v>
      </c>
      <c r="H50" s="49">
        <v>20</v>
      </c>
      <c r="I50" s="49">
        <v>30</v>
      </c>
      <c r="J50" s="50">
        <f t="shared" si="17"/>
        <v>3.6</v>
      </c>
      <c r="K50" s="50">
        <f t="shared" si="17"/>
        <v>6.5</v>
      </c>
      <c r="L50" s="19">
        <f t="shared" ref="L50:L63" si="22">C50*25</f>
        <v>150</v>
      </c>
      <c r="M50" s="20">
        <f t="shared" ref="M50:M63" si="23">C50*25*D50/100</f>
        <v>15</v>
      </c>
      <c r="N50" s="20">
        <f t="shared" ref="N50:N63" si="24">C50*25*E50/100</f>
        <v>30</v>
      </c>
      <c r="O50" s="20">
        <f t="shared" ref="O50:O63" si="25">C50*25*F50/100</f>
        <v>90</v>
      </c>
      <c r="P50" s="20">
        <f t="shared" ref="P50:P63" si="26">C50*25*G50/100</f>
        <v>97.5</v>
      </c>
      <c r="Q50" s="20">
        <f t="shared" ref="Q50:Q63" si="27">C50*25*H50/100</f>
        <v>30</v>
      </c>
      <c r="R50" s="20">
        <f t="shared" ref="R50:R63" si="28">C50*25*I50/100</f>
        <v>45</v>
      </c>
      <c r="S50" s="54">
        <f t="shared" ref="S50:T63" si="29">M50+O50</f>
        <v>105</v>
      </c>
      <c r="T50" s="54">
        <f t="shared" si="29"/>
        <v>127.5</v>
      </c>
      <c r="U50" s="55"/>
      <c r="V50" s="55"/>
      <c r="W50" s="55"/>
      <c r="X50" s="55"/>
    </row>
    <row r="51" spans="1:24" ht="27" x14ac:dyDescent="0.25">
      <c r="A51" s="2">
        <v>4</v>
      </c>
      <c r="B51" s="17" t="s">
        <v>47</v>
      </c>
      <c r="C51" s="47">
        <v>5</v>
      </c>
      <c r="D51" s="9">
        <v>30</v>
      </c>
      <c r="E51" s="9">
        <v>35</v>
      </c>
      <c r="F51" s="10">
        <v>30</v>
      </c>
      <c r="G51" s="10">
        <v>35</v>
      </c>
      <c r="H51" s="49">
        <v>20</v>
      </c>
      <c r="I51" s="49">
        <v>30</v>
      </c>
      <c r="J51" s="50">
        <f t="shared" ref="J51:K63" si="30">(C51*F51)/100</f>
        <v>1.5</v>
      </c>
      <c r="K51" s="50">
        <f t="shared" si="30"/>
        <v>10.5</v>
      </c>
      <c r="L51" s="19">
        <f t="shared" si="22"/>
        <v>125</v>
      </c>
      <c r="M51" s="20">
        <f t="shared" si="23"/>
        <v>37.5</v>
      </c>
      <c r="N51" s="20">
        <f t="shared" si="24"/>
        <v>43.75</v>
      </c>
      <c r="O51" s="20">
        <f t="shared" si="25"/>
        <v>37.5</v>
      </c>
      <c r="P51" s="20">
        <f t="shared" si="26"/>
        <v>43.75</v>
      </c>
      <c r="Q51" s="20">
        <f t="shared" si="27"/>
        <v>25</v>
      </c>
      <c r="R51" s="20">
        <f t="shared" si="28"/>
        <v>37.5</v>
      </c>
      <c r="S51" s="54">
        <f t="shared" si="29"/>
        <v>75</v>
      </c>
      <c r="T51" s="54">
        <f t="shared" si="29"/>
        <v>87.5</v>
      </c>
      <c r="U51" s="55"/>
      <c r="V51" s="55"/>
      <c r="W51" s="55"/>
      <c r="X51" s="55"/>
    </row>
    <row r="52" spans="1:24" x14ac:dyDescent="0.25">
      <c r="A52" s="2">
        <v>4</v>
      </c>
      <c r="B52" s="17" t="s">
        <v>48</v>
      </c>
      <c r="C52" s="47">
        <v>3</v>
      </c>
      <c r="D52" s="9">
        <v>30</v>
      </c>
      <c r="E52" s="9">
        <v>40</v>
      </c>
      <c r="F52" s="10">
        <v>30</v>
      </c>
      <c r="G52" s="10">
        <v>35</v>
      </c>
      <c r="H52" s="49">
        <v>20</v>
      </c>
      <c r="I52" s="49">
        <v>30</v>
      </c>
      <c r="J52" s="50">
        <f t="shared" si="30"/>
        <v>0.9</v>
      </c>
      <c r="K52" s="50">
        <f t="shared" si="30"/>
        <v>10.5</v>
      </c>
      <c r="L52" s="19">
        <f t="shared" si="22"/>
        <v>75</v>
      </c>
      <c r="M52" s="20">
        <f t="shared" si="23"/>
        <v>22.5</v>
      </c>
      <c r="N52" s="20">
        <f t="shared" si="24"/>
        <v>30</v>
      </c>
      <c r="O52" s="20">
        <f t="shared" si="25"/>
        <v>22.5</v>
      </c>
      <c r="P52" s="20">
        <f t="shared" si="26"/>
        <v>26.25</v>
      </c>
      <c r="Q52" s="20">
        <f t="shared" si="27"/>
        <v>15</v>
      </c>
      <c r="R52" s="20">
        <f t="shared" si="28"/>
        <v>22.5</v>
      </c>
      <c r="S52" s="54">
        <f t="shared" si="29"/>
        <v>45</v>
      </c>
      <c r="T52" s="54">
        <f t="shared" si="29"/>
        <v>56.25</v>
      </c>
      <c r="U52" s="55"/>
      <c r="V52" s="55"/>
      <c r="W52" s="55"/>
      <c r="X52" s="55"/>
    </row>
    <row r="53" spans="1:24" x14ac:dyDescent="0.25">
      <c r="A53" s="2">
        <v>4</v>
      </c>
      <c r="B53" s="17" t="s">
        <v>49</v>
      </c>
      <c r="C53" s="47">
        <v>4</v>
      </c>
      <c r="D53" s="9">
        <v>30</v>
      </c>
      <c r="E53" s="9">
        <v>40</v>
      </c>
      <c r="F53" s="10">
        <v>20</v>
      </c>
      <c r="G53" s="10">
        <v>25</v>
      </c>
      <c r="H53" s="49">
        <v>30</v>
      </c>
      <c r="I53" s="49">
        <v>40</v>
      </c>
      <c r="J53" s="50">
        <f t="shared" si="30"/>
        <v>0.8</v>
      </c>
      <c r="K53" s="50">
        <f t="shared" si="30"/>
        <v>7.5</v>
      </c>
      <c r="L53" s="19">
        <f t="shared" si="22"/>
        <v>100</v>
      </c>
      <c r="M53" s="20">
        <f t="shared" si="23"/>
        <v>30</v>
      </c>
      <c r="N53" s="20">
        <f t="shared" si="24"/>
        <v>40</v>
      </c>
      <c r="O53" s="20">
        <f t="shared" si="25"/>
        <v>20</v>
      </c>
      <c r="P53" s="20">
        <f t="shared" si="26"/>
        <v>25</v>
      </c>
      <c r="Q53" s="20">
        <f t="shared" si="27"/>
        <v>30</v>
      </c>
      <c r="R53" s="20">
        <f t="shared" si="28"/>
        <v>40</v>
      </c>
      <c r="S53" s="54">
        <f t="shared" si="29"/>
        <v>50</v>
      </c>
      <c r="T53" s="54">
        <f t="shared" si="29"/>
        <v>65</v>
      </c>
      <c r="U53" s="55"/>
      <c r="V53" s="55"/>
      <c r="W53" s="55"/>
      <c r="X53" s="55"/>
    </row>
    <row r="54" spans="1:24" x14ac:dyDescent="0.25">
      <c r="A54" s="2">
        <v>4</v>
      </c>
      <c r="B54" s="17" t="s">
        <v>50</v>
      </c>
      <c r="C54" s="47">
        <v>3</v>
      </c>
      <c r="D54" s="9">
        <v>10</v>
      </c>
      <c r="E54" s="9">
        <v>20</v>
      </c>
      <c r="F54" s="10">
        <v>50</v>
      </c>
      <c r="G54" s="10">
        <v>55</v>
      </c>
      <c r="H54" s="49">
        <v>20</v>
      </c>
      <c r="I54" s="49">
        <v>30</v>
      </c>
      <c r="J54" s="50">
        <f t="shared" si="30"/>
        <v>1.5</v>
      </c>
      <c r="K54" s="50">
        <f t="shared" si="30"/>
        <v>5.5</v>
      </c>
      <c r="L54" s="19">
        <f t="shared" si="22"/>
        <v>75</v>
      </c>
      <c r="M54" s="20">
        <f t="shared" si="23"/>
        <v>7.5</v>
      </c>
      <c r="N54" s="20">
        <f t="shared" si="24"/>
        <v>15</v>
      </c>
      <c r="O54" s="20">
        <f t="shared" si="25"/>
        <v>37.5</v>
      </c>
      <c r="P54" s="20">
        <f t="shared" si="26"/>
        <v>41.25</v>
      </c>
      <c r="Q54" s="20">
        <f t="shared" si="27"/>
        <v>15</v>
      </c>
      <c r="R54" s="20">
        <f t="shared" si="28"/>
        <v>22.5</v>
      </c>
      <c r="S54" s="54">
        <f t="shared" si="29"/>
        <v>45</v>
      </c>
      <c r="T54" s="54">
        <f t="shared" si="29"/>
        <v>56.25</v>
      </c>
      <c r="U54" s="55"/>
      <c r="V54" s="55"/>
      <c r="W54" s="55"/>
      <c r="X54" s="55"/>
    </row>
    <row r="55" spans="1:24" ht="40.5" x14ac:dyDescent="0.25">
      <c r="A55" s="2">
        <v>4</v>
      </c>
      <c r="B55" s="17" t="s">
        <v>51</v>
      </c>
      <c r="C55" s="47">
        <v>5</v>
      </c>
      <c r="D55" s="9">
        <v>20</v>
      </c>
      <c r="E55" s="9">
        <v>30</v>
      </c>
      <c r="F55" s="10">
        <v>40</v>
      </c>
      <c r="G55" s="10">
        <v>45</v>
      </c>
      <c r="H55" s="49">
        <v>20</v>
      </c>
      <c r="I55" s="49">
        <v>30</v>
      </c>
      <c r="J55" s="50">
        <f t="shared" si="30"/>
        <v>2</v>
      </c>
      <c r="K55" s="50">
        <f t="shared" si="30"/>
        <v>9</v>
      </c>
      <c r="L55" s="19">
        <f t="shared" si="22"/>
        <v>125</v>
      </c>
      <c r="M55" s="20">
        <f t="shared" si="23"/>
        <v>25</v>
      </c>
      <c r="N55" s="20">
        <f t="shared" si="24"/>
        <v>37.5</v>
      </c>
      <c r="O55" s="20">
        <f t="shared" si="25"/>
        <v>50</v>
      </c>
      <c r="P55" s="20">
        <f t="shared" si="26"/>
        <v>56.25</v>
      </c>
      <c r="Q55" s="20">
        <f t="shared" si="27"/>
        <v>25</v>
      </c>
      <c r="R55" s="20">
        <f t="shared" si="28"/>
        <v>37.5</v>
      </c>
      <c r="S55" s="54">
        <f t="shared" si="29"/>
        <v>75</v>
      </c>
      <c r="T55" s="54">
        <f t="shared" si="29"/>
        <v>93.75</v>
      </c>
      <c r="U55" s="55"/>
      <c r="V55" s="55"/>
      <c r="W55" s="55"/>
      <c r="X55" s="55"/>
    </row>
    <row r="56" spans="1:24" x14ac:dyDescent="0.25">
      <c r="A56" s="2">
        <v>4</v>
      </c>
      <c r="B56" s="52" t="s">
        <v>36</v>
      </c>
      <c r="C56" s="47">
        <v>8</v>
      </c>
      <c r="D56" s="9">
        <v>20</v>
      </c>
      <c r="E56" s="9">
        <v>30</v>
      </c>
      <c r="F56" s="10">
        <v>40</v>
      </c>
      <c r="G56" s="10">
        <v>60</v>
      </c>
      <c r="H56" s="41">
        <v>20</v>
      </c>
      <c r="I56" s="41">
        <v>30</v>
      </c>
      <c r="J56" s="50">
        <f t="shared" si="30"/>
        <v>3.2</v>
      </c>
      <c r="K56" s="50">
        <f t="shared" si="30"/>
        <v>12</v>
      </c>
      <c r="L56" s="19">
        <f t="shared" si="22"/>
        <v>200</v>
      </c>
      <c r="M56" s="20">
        <f t="shared" si="23"/>
        <v>40</v>
      </c>
      <c r="N56" s="20">
        <f t="shared" si="24"/>
        <v>60</v>
      </c>
      <c r="O56" s="20">
        <f t="shared" si="25"/>
        <v>80</v>
      </c>
      <c r="P56" s="20">
        <f t="shared" si="26"/>
        <v>120</v>
      </c>
      <c r="Q56" s="20">
        <f t="shared" si="27"/>
        <v>40</v>
      </c>
      <c r="R56" s="20">
        <f t="shared" si="28"/>
        <v>60</v>
      </c>
      <c r="S56" s="54">
        <f t="shared" si="29"/>
        <v>120</v>
      </c>
      <c r="T56" s="54">
        <f t="shared" si="29"/>
        <v>180</v>
      </c>
      <c r="U56" s="55"/>
      <c r="V56" s="55"/>
      <c r="W56" s="55"/>
      <c r="X56" s="55"/>
    </row>
    <row r="57" spans="1:24" x14ac:dyDescent="0.25">
      <c r="A57" s="2">
        <v>4</v>
      </c>
      <c r="B57" s="25"/>
      <c r="C57" s="20"/>
      <c r="D57" s="40"/>
      <c r="E57" s="40"/>
      <c r="F57" s="10"/>
      <c r="G57" s="10"/>
      <c r="H57" s="41"/>
      <c r="I57" s="41"/>
      <c r="J57" s="50">
        <f t="shared" si="30"/>
        <v>0</v>
      </c>
      <c r="K57" s="50">
        <f t="shared" si="30"/>
        <v>0</v>
      </c>
      <c r="L57" s="19">
        <f t="shared" si="22"/>
        <v>0</v>
      </c>
      <c r="M57" s="20">
        <f t="shared" si="23"/>
        <v>0</v>
      </c>
      <c r="N57" s="20">
        <f t="shared" si="24"/>
        <v>0</v>
      </c>
      <c r="O57" s="20">
        <f t="shared" si="25"/>
        <v>0</v>
      </c>
      <c r="P57" s="20">
        <f t="shared" si="26"/>
        <v>0</v>
      </c>
      <c r="Q57" s="20">
        <f t="shared" si="27"/>
        <v>0</v>
      </c>
      <c r="R57" s="20">
        <f t="shared" si="28"/>
        <v>0</v>
      </c>
      <c r="S57" s="54">
        <f t="shared" si="29"/>
        <v>0</v>
      </c>
      <c r="T57" s="54">
        <f t="shared" si="29"/>
        <v>0</v>
      </c>
      <c r="U57" s="55"/>
      <c r="V57" s="55"/>
      <c r="W57" s="55"/>
      <c r="X57" s="55"/>
    </row>
    <row r="58" spans="1:24" x14ac:dyDescent="0.25">
      <c r="A58" s="2">
        <v>4</v>
      </c>
      <c r="B58" s="25"/>
      <c r="C58" s="20"/>
      <c r="D58" s="40"/>
      <c r="E58" s="40"/>
      <c r="F58" s="10"/>
      <c r="G58" s="10"/>
      <c r="H58" s="41"/>
      <c r="I58" s="41"/>
      <c r="J58" s="50">
        <f t="shared" si="30"/>
        <v>0</v>
      </c>
      <c r="K58" s="50">
        <f t="shared" si="30"/>
        <v>0</v>
      </c>
      <c r="L58" s="19">
        <f t="shared" si="22"/>
        <v>0</v>
      </c>
      <c r="M58" s="20">
        <f t="shared" si="23"/>
        <v>0</v>
      </c>
      <c r="N58" s="20">
        <f t="shared" si="24"/>
        <v>0</v>
      </c>
      <c r="O58" s="20">
        <f t="shared" si="25"/>
        <v>0</v>
      </c>
      <c r="P58" s="20">
        <f t="shared" si="26"/>
        <v>0</v>
      </c>
      <c r="Q58" s="20">
        <f t="shared" si="27"/>
        <v>0</v>
      </c>
      <c r="R58" s="20">
        <f t="shared" si="28"/>
        <v>0</v>
      </c>
      <c r="S58" s="54">
        <f t="shared" si="29"/>
        <v>0</v>
      </c>
      <c r="T58" s="54">
        <f t="shared" si="29"/>
        <v>0</v>
      </c>
      <c r="U58" s="55"/>
      <c r="V58" s="55"/>
      <c r="W58" s="55"/>
      <c r="X58" s="55"/>
    </row>
    <row r="59" spans="1:24" x14ac:dyDescent="0.25">
      <c r="A59" s="2">
        <v>4</v>
      </c>
      <c r="B59" s="25"/>
      <c r="C59" s="20"/>
      <c r="D59" s="40"/>
      <c r="E59" s="40"/>
      <c r="F59" s="10"/>
      <c r="G59" s="10"/>
      <c r="H59" s="41"/>
      <c r="I59" s="41"/>
      <c r="J59" s="50">
        <f t="shared" si="30"/>
        <v>0</v>
      </c>
      <c r="K59" s="50">
        <f t="shared" si="30"/>
        <v>0</v>
      </c>
      <c r="L59" s="19">
        <f t="shared" si="22"/>
        <v>0</v>
      </c>
      <c r="M59" s="20">
        <f t="shared" si="23"/>
        <v>0</v>
      </c>
      <c r="N59" s="20">
        <f t="shared" si="24"/>
        <v>0</v>
      </c>
      <c r="O59" s="20">
        <f t="shared" si="25"/>
        <v>0</v>
      </c>
      <c r="P59" s="20">
        <f t="shared" si="26"/>
        <v>0</v>
      </c>
      <c r="Q59" s="20">
        <f t="shared" si="27"/>
        <v>0</v>
      </c>
      <c r="R59" s="20">
        <f t="shared" si="28"/>
        <v>0</v>
      </c>
      <c r="S59" s="54">
        <f t="shared" si="29"/>
        <v>0</v>
      </c>
      <c r="T59" s="54">
        <f t="shared" si="29"/>
        <v>0</v>
      </c>
      <c r="U59" s="55"/>
      <c r="V59" s="55"/>
      <c r="W59" s="55"/>
      <c r="X59" s="55"/>
    </row>
    <row r="60" spans="1:24" x14ac:dyDescent="0.25">
      <c r="A60" s="2">
        <v>4</v>
      </c>
      <c r="B60" s="25"/>
      <c r="C60" s="20"/>
      <c r="D60" s="40"/>
      <c r="E60" s="40"/>
      <c r="F60" s="56"/>
      <c r="G60" s="56"/>
      <c r="H60" s="41"/>
      <c r="I60" s="41"/>
      <c r="J60" s="50">
        <f t="shared" si="30"/>
        <v>0</v>
      </c>
      <c r="K60" s="50">
        <f t="shared" si="30"/>
        <v>0</v>
      </c>
      <c r="L60" s="19">
        <f t="shared" si="22"/>
        <v>0</v>
      </c>
      <c r="M60" s="20">
        <f t="shared" si="23"/>
        <v>0</v>
      </c>
      <c r="N60" s="20">
        <f t="shared" si="24"/>
        <v>0</v>
      </c>
      <c r="O60" s="20">
        <f t="shared" si="25"/>
        <v>0</v>
      </c>
      <c r="P60" s="20">
        <f t="shared" si="26"/>
        <v>0</v>
      </c>
      <c r="Q60" s="20">
        <f t="shared" si="27"/>
        <v>0</v>
      </c>
      <c r="R60" s="20">
        <f t="shared" si="28"/>
        <v>0</v>
      </c>
      <c r="S60" s="54">
        <f t="shared" si="29"/>
        <v>0</v>
      </c>
      <c r="T60" s="54">
        <f t="shared" si="29"/>
        <v>0</v>
      </c>
      <c r="U60" s="55"/>
      <c r="V60" s="55"/>
      <c r="W60" s="55"/>
      <c r="X60" s="55"/>
    </row>
    <row r="61" spans="1:24" x14ac:dyDescent="0.25">
      <c r="A61" s="2">
        <v>4</v>
      </c>
      <c r="B61" s="25"/>
      <c r="C61" s="20"/>
      <c r="D61" s="40"/>
      <c r="E61" s="40"/>
      <c r="F61" s="56"/>
      <c r="G61" s="56"/>
      <c r="H61" s="41"/>
      <c r="I61" s="41"/>
      <c r="J61" s="50">
        <f t="shared" si="30"/>
        <v>0</v>
      </c>
      <c r="K61" s="50">
        <f t="shared" si="30"/>
        <v>0</v>
      </c>
      <c r="L61" s="19">
        <f t="shared" si="22"/>
        <v>0</v>
      </c>
      <c r="M61" s="20">
        <f t="shared" si="23"/>
        <v>0</v>
      </c>
      <c r="N61" s="20">
        <f t="shared" si="24"/>
        <v>0</v>
      </c>
      <c r="O61" s="20">
        <f t="shared" si="25"/>
        <v>0</v>
      </c>
      <c r="P61" s="20">
        <f t="shared" si="26"/>
        <v>0</v>
      </c>
      <c r="Q61" s="20">
        <f t="shared" si="27"/>
        <v>0</v>
      </c>
      <c r="R61" s="20">
        <f t="shared" si="28"/>
        <v>0</v>
      </c>
      <c r="S61" s="54">
        <f t="shared" si="29"/>
        <v>0</v>
      </c>
      <c r="T61" s="54">
        <f t="shared" si="29"/>
        <v>0</v>
      </c>
      <c r="U61" s="55"/>
      <c r="V61" s="55"/>
      <c r="W61" s="55"/>
      <c r="X61" s="55"/>
    </row>
    <row r="62" spans="1:24" x14ac:dyDescent="0.25">
      <c r="A62" s="2">
        <v>4</v>
      </c>
      <c r="B62" s="25"/>
      <c r="C62" s="20"/>
      <c r="D62" s="40"/>
      <c r="E62" s="40"/>
      <c r="F62" s="56"/>
      <c r="G62" s="56"/>
      <c r="H62" s="41"/>
      <c r="I62" s="41"/>
      <c r="J62" s="50">
        <f t="shared" si="30"/>
        <v>0</v>
      </c>
      <c r="K62" s="50">
        <f t="shared" si="30"/>
        <v>0</v>
      </c>
      <c r="L62" s="19">
        <f t="shared" si="22"/>
        <v>0</v>
      </c>
      <c r="M62" s="20">
        <f t="shared" si="23"/>
        <v>0</v>
      </c>
      <c r="N62" s="20">
        <f t="shared" si="24"/>
        <v>0</v>
      </c>
      <c r="O62" s="20">
        <f t="shared" si="25"/>
        <v>0</v>
      </c>
      <c r="P62" s="20">
        <f t="shared" si="26"/>
        <v>0</v>
      </c>
      <c r="Q62" s="20">
        <f t="shared" si="27"/>
        <v>0</v>
      </c>
      <c r="R62" s="20">
        <f t="shared" si="28"/>
        <v>0</v>
      </c>
      <c r="S62" s="54">
        <f t="shared" si="29"/>
        <v>0</v>
      </c>
      <c r="T62" s="54">
        <f t="shared" si="29"/>
        <v>0</v>
      </c>
      <c r="U62" s="55"/>
      <c r="V62" s="55"/>
      <c r="W62" s="55"/>
      <c r="X62" s="55"/>
    </row>
    <row r="63" spans="1:24" x14ac:dyDescent="0.25">
      <c r="A63" s="2">
        <v>4</v>
      </c>
      <c r="B63" s="25"/>
      <c r="C63" s="20"/>
      <c r="D63" s="40"/>
      <c r="E63" s="40"/>
      <c r="F63" s="56"/>
      <c r="G63" s="56"/>
      <c r="H63" s="41"/>
      <c r="I63" s="41"/>
      <c r="J63" s="50">
        <f t="shared" si="30"/>
        <v>0</v>
      </c>
      <c r="K63" s="50">
        <f t="shared" si="30"/>
        <v>0</v>
      </c>
      <c r="L63" s="19">
        <f t="shared" si="22"/>
        <v>0</v>
      </c>
      <c r="M63" s="20">
        <f t="shared" si="23"/>
        <v>0</v>
      </c>
      <c r="N63" s="20">
        <f t="shared" si="24"/>
        <v>0</v>
      </c>
      <c r="O63" s="20">
        <f t="shared" si="25"/>
        <v>0</v>
      </c>
      <c r="P63" s="20">
        <f t="shared" si="26"/>
        <v>0</v>
      </c>
      <c r="Q63" s="20">
        <f t="shared" si="27"/>
        <v>0</v>
      </c>
      <c r="R63" s="20">
        <f t="shared" si="28"/>
        <v>0</v>
      </c>
      <c r="S63" s="54">
        <f t="shared" si="29"/>
        <v>0</v>
      </c>
      <c r="T63" s="54">
        <f t="shared" si="29"/>
        <v>0</v>
      </c>
      <c r="U63" s="55"/>
      <c r="V63" s="55"/>
      <c r="W63" s="55"/>
      <c r="X63" s="55"/>
    </row>
    <row r="64" spans="1:24" s="34" customFormat="1" x14ac:dyDescent="0.25">
      <c r="A64" s="57" t="s">
        <v>26</v>
      </c>
      <c r="B64" s="27"/>
      <c r="C64" s="28">
        <f>SUM(C50:C63)</f>
        <v>34</v>
      </c>
      <c r="D64" s="43"/>
      <c r="E64" s="43"/>
      <c r="F64" s="43"/>
      <c r="G64" s="43"/>
      <c r="H64" s="43"/>
      <c r="I64" s="43"/>
      <c r="J64" s="28">
        <f>SUM(J50:J63)</f>
        <v>13.5</v>
      </c>
      <c r="K64" s="28">
        <f>SUM(K50:K63)</f>
        <v>61.5</v>
      </c>
      <c r="L64" s="30"/>
      <c r="M64" s="28">
        <f t="shared" ref="M64:T64" si="31">SUM(M50:M63)</f>
        <v>177.5</v>
      </c>
      <c r="N64" s="28">
        <f t="shared" si="31"/>
        <v>256.25</v>
      </c>
      <c r="O64" s="28">
        <f t="shared" si="31"/>
        <v>337.5</v>
      </c>
      <c r="P64" s="28">
        <f t="shared" si="31"/>
        <v>410</v>
      </c>
      <c r="Q64" s="28">
        <f t="shared" si="31"/>
        <v>180</v>
      </c>
      <c r="R64" s="28">
        <f t="shared" si="31"/>
        <v>265</v>
      </c>
      <c r="S64" s="58">
        <f t="shared" si="31"/>
        <v>515</v>
      </c>
      <c r="T64" s="58">
        <f t="shared" si="31"/>
        <v>666.25</v>
      </c>
      <c r="U64" s="46">
        <v>480</v>
      </c>
      <c r="V64" s="33">
        <f>S64+U64</f>
        <v>995</v>
      </c>
      <c r="W64" s="33">
        <f>T64+U64</f>
        <v>1146.25</v>
      </c>
      <c r="X64" s="46">
        <v>1120</v>
      </c>
    </row>
    <row r="65" spans="1:24" x14ac:dyDescent="0.25">
      <c r="A65" s="59" t="s">
        <v>52</v>
      </c>
      <c r="B65" s="25"/>
      <c r="C65" s="20"/>
      <c r="D65" s="24"/>
      <c r="E65" s="24"/>
      <c r="F65" s="24"/>
      <c r="G65" s="24"/>
      <c r="H65" s="24"/>
      <c r="I65" s="24"/>
      <c r="J65" s="20"/>
      <c r="K65" s="20"/>
      <c r="L65" s="19"/>
      <c r="M65" s="20"/>
      <c r="N65" s="20"/>
      <c r="O65" s="20"/>
      <c r="P65" s="20"/>
      <c r="Q65" s="20"/>
      <c r="R65" s="20"/>
      <c r="S65" s="60"/>
      <c r="T65" s="60"/>
      <c r="U65" s="55"/>
      <c r="V65" s="55"/>
      <c r="W65" s="55"/>
      <c r="X65" s="55"/>
    </row>
    <row r="66" spans="1:24" ht="27" x14ac:dyDescent="0.25">
      <c r="A66" s="8"/>
      <c r="B66" s="39" t="s">
        <v>53</v>
      </c>
      <c r="C66" s="24">
        <v>3</v>
      </c>
      <c r="D66" s="41"/>
      <c r="E66" s="41"/>
      <c r="F66" s="61"/>
      <c r="G66" s="61"/>
      <c r="H66" s="41"/>
      <c r="I66" s="41"/>
      <c r="J66" s="18"/>
      <c r="K66" s="18"/>
      <c r="L66" s="19">
        <f t="shared" si="11"/>
        <v>75</v>
      </c>
      <c r="M66" s="20"/>
      <c r="N66" s="20"/>
      <c r="O66" s="20"/>
      <c r="P66" s="20"/>
      <c r="Q66" s="20"/>
      <c r="R66" s="20"/>
      <c r="S66" s="20"/>
      <c r="T66" s="20"/>
    </row>
    <row r="67" spans="1:24" ht="27" x14ac:dyDescent="0.25">
      <c r="A67" s="8"/>
      <c r="B67" s="25" t="s">
        <v>54</v>
      </c>
      <c r="C67" s="24">
        <v>2</v>
      </c>
      <c r="D67" s="41"/>
      <c r="E67" s="41"/>
      <c r="F67" s="61"/>
      <c r="G67" s="61"/>
      <c r="H67" s="41"/>
      <c r="I67" s="41"/>
      <c r="J67" s="18"/>
      <c r="K67" s="18"/>
      <c r="L67" s="19">
        <f t="shared" si="11"/>
        <v>50</v>
      </c>
      <c r="M67" s="20"/>
      <c r="N67" s="20"/>
      <c r="O67" s="20"/>
      <c r="P67" s="20"/>
      <c r="Q67" s="20"/>
      <c r="R67" s="20"/>
      <c r="S67" s="20"/>
      <c r="T67" s="20"/>
    </row>
    <row r="68" spans="1:24" x14ac:dyDescent="0.25">
      <c r="A68" s="8"/>
      <c r="B68" s="25" t="s">
        <v>55</v>
      </c>
      <c r="C68" s="24">
        <v>3</v>
      </c>
      <c r="D68" s="41"/>
      <c r="E68" s="41"/>
      <c r="F68" s="61"/>
      <c r="G68" s="61"/>
      <c r="H68" s="41"/>
      <c r="I68" s="41"/>
      <c r="J68" s="18"/>
      <c r="K68" s="18"/>
      <c r="L68" s="19">
        <f t="shared" si="11"/>
        <v>75</v>
      </c>
      <c r="M68" s="20"/>
      <c r="N68" s="20"/>
      <c r="O68" s="20"/>
      <c r="P68" s="20"/>
      <c r="Q68" s="20"/>
      <c r="R68" s="20"/>
      <c r="S68" s="20"/>
      <c r="T68" s="20"/>
    </row>
    <row r="69" spans="1:24" x14ac:dyDescent="0.25">
      <c r="A69" s="8"/>
      <c r="B69" s="25" t="s">
        <v>56</v>
      </c>
      <c r="C69" s="24">
        <v>1</v>
      </c>
      <c r="D69" s="41"/>
      <c r="E69" s="41"/>
      <c r="F69" s="61"/>
      <c r="G69" s="61"/>
      <c r="H69" s="41"/>
      <c r="I69" s="41"/>
      <c r="J69" s="18"/>
      <c r="K69" s="18"/>
      <c r="L69" s="19">
        <f t="shared" si="11"/>
        <v>25</v>
      </c>
      <c r="M69" s="20"/>
      <c r="N69" s="20"/>
      <c r="O69" s="20"/>
      <c r="P69" s="20"/>
      <c r="Q69" s="20"/>
      <c r="R69" s="20"/>
      <c r="S69" s="20"/>
      <c r="T69" s="20"/>
    </row>
    <row r="70" spans="1:24" x14ac:dyDescent="0.25">
      <c r="A70" s="8"/>
      <c r="B70" s="25" t="s">
        <v>57</v>
      </c>
      <c r="C70" s="24">
        <v>2</v>
      </c>
      <c r="D70" s="41"/>
      <c r="E70" s="41"/>
      <c r="F70" s="61"/>
      <c r="G70" s="61"/>
      <c r="H70" s="41"/>
      <c r="I70" s="41"/>
      <c r="J70" s="18"/>
      <c r="K70" s="18"/>
      <c r="L70" s="19">
        <f t="shared" si="11"/>
        <v>50</v>
      </c>
      <c r="M70" s="20"/>
      <c r="N70" s="20"/>
      <c r="O70" s="20"/>
      <c r="P70" s="20"/>
      <c r="Q70" s="20"/>
      <c r="R70" s="20"/>
      <c r="S70" s="20"/>
      <c r="T70" s="20"/>
    </row>
    <row r="71" spans="1:24" x14ac:dyDescent="0.25">
      <c r="A71" s="8"/>
      <c r="B71" s="25" t="s">
        <v>58</v>
      </c>
      <c r="C71" s="24">
        <v>1</v>
      </c>
      <c r="D71" s="41"/>
      <c r="E71" s="41"/>
      <c r="F71" s="61"/>
      <c r="G71" s="61"/>
      <c r="H71" s="41"/>
      <c r="I71" s="41"/>
      <c r="J71" s="18"/>
      <c r="K71" s="18"/>
      <c r="L71" s="19">
        <f t="shared" si="11"/>
        <v>25</v>
      </c>
      <c r="M71" s="20"/>
      <c r="N71" s="20"/>
      <c r="O71" s="20"/>
      <c r="P71" s="20"/>
      <c r="Q71" s="20"/>
      <c r="R71" s="20"/>
      <c r="S71" s="20"/>
      <c r="T71" s="20"/>
    </row>
    <row r="72" spans="1:24" x14ac:dyDescent="0.25">
      <c r="A72" s="8"/>
      <c r="B72" s="25" t="s">
        <v>59</v>
      </c>
      <c r="C72" s="24">
        <v>3</v>
      </c>
      <c r="D72" s="41"/>
      <c r="E72" s="41"/>
      <c r="F72" s="61"/>
      <c r="G72" s="61"/>
      <c r="H72" s="41"/>
      <c r="I72" s="41"/>
      <c r="J72" s="18"/>
      <c r="K72" s="18"/>
      <c r="L72" s="19">
        <f t="shared" si="11"/>
        <v>75</v>
      </c>
      <c r="M72" s="20"/>
      <c r="N72" s="20"/>
      <c r="O72" s="20"/>
      <c r="P72" s="20"/>
      <c r="Q72" s="20"/>
      <c r="R72" s="20"/>
      <c r="S72" s="20"/>
      <c r="T72" s="20"/>
    </row>
    <row r="73" spans="1:24" x14ac:dyDescent="0.25">
      <c r="A73" s="1"/>
      <c r="B73" s="25" t="s">
        <v>60</v>
      </c>
      <c r="C73" s="24">
        <v>3</v>
      </c>
      <c r="D73" s="41"/>
      <c r="E73" s="41"/>
      <c r="F73" s="61"/>
      <c r="G73" s="61"/>
      <c r="H73" s="41"/>
      <c r="I73" s="41"/>
      <c r="J73" s="18"/>
      <c r="K73" s="18"/>
      <c r="L73" s="19">
        <f t="shared" si="11"/>
        <v>75</v>
      </c>
      <c r="M73" s="20"/>
      <c r="N73" s="20"/>
      <c r="O73" s="20"/>
      <c r="P73" s="20"/>
      <c r="Q73" s="20"/>
      <c r="R73" s="20"/>
      <c r="S73" s="20"/>
      <c r="T73" s="20"/>
    </row>
    <row r="74" spans="1:24" ht="27" x14ac:dyDescent="0.25">
      <c r="A74" s="1"/>
      <c r="B74" s="25" t="s">
        <v>61</v>
      </c>
      <c r="C74" s="24">
        <v>5</v>
      </c>
      <c r="D74" s="41"/>
      <c r="E74" s="41"/>
      <c r="F74" s="61"/>
      <c r="G74" s="61"/>
      <c r="H74" s="41"/>
      <c r="I74" s="41"/>
      <c r="J74" s="18"/>
      <c r="K74" s="18"/>
      <c r="L74" s="19">
        <f t="shared" si="11"/>
        <v>125</v>
      </c>
      <c r="M74" s="20"/>
      <c r="N74" s="20"/>
      <c r="O74" s="20"/>
      <c r="P74" s="20"/>
      <c r="Q74" s="20"/>
      <c r="R74" s="20"/>
      <c r="S74" s="20"/>
      <c r="T74" s="20"/>
    </row>
    <row r="75" spans="1:24" x14ac:dyDescent="0.25">
      <c r="A75" s="1"/>
      <c r="B75" s="25" t="s">
        <v>62</v>
      </c>
      <c r="C75" s="24">
        <v>3</v>
      </c>
      <c r="D75" s="41"/>
      <c r="E75" s="41"/>
      <c r="F75" s="61"/>
      <c r="G75" s="61"/>
      <c r="H75" s="41"/>
      <c r="I75" s="41"/>
      <c r="J75" s="18"/>
      <c r="K75" s="18"/>
      <c r="L75" s="19">
        <f t="shared" si="11"/>
        <v>75</v>
      </c>
      <c r="M75" s="20"/>
      <c r="N75" s="20"/>
      <c r="O75" s="20"/>
      <c r="P75" s="20"/>
      <c r="Q75" s="20"/>
      <c r="R75" s="20"/>
      <c r="S75" s="20"/>
      <c r="T75" s="20"/>
    </row>
    <row r="76" spans="1:24" x14ac:dyDescent="0.25">
      <c r="A76" s="1"/>
      <c r="B76" s="25" t="s">
        <v>63</v>
      </c>
      <c r="C76" s="24">
        <v>3</v>
      </c>
      <c r="D76" s="41"/>
      <c r="E76" s="41"/>
      <c r="F76" s="61"/>
      <c r="G76" s="61"/>
      <c r="H76" s="41"/>
      <c r="I76" s="41"/>
      <c r="J76" s="18"/>
      <c r="K76" s="18"/>
      <c r="L76" s="19">
        <f t="shared" si="11"/>
        <v>75</v>
      </c>
      <c r="M76" s="20"/>
      <c r="N76" s="20"/>
      <c r="O76" s="20"/>
      <c r="P76" s="20"/>
      <c r="Q76" s="20"/>
      <c r="R76" s="20"/>
      <c r="S76" s="20"/>
      <c r="T76" s="20"/>
    </row>
    <row r="77" spans="1:24" x14ac:dyDescent="0.25">
      <c r="A77" s="1"/>
      <c r="B77" s="25"/>
      <c r="C77" s="24"/>
      <c r="D77" s="41"/>
      <c r="E77" s="41"/>
      <c r="F77" s="61"/>
      <c r="G77" s="61"/>
      <c r="H77" s="41"/>
      <c r="I77" s="41"/>
      <c r="J77" s="18"/>
      <c r="K77" s="18"/>
      <c r="L77" s="19"/>
      <c r="M77" s="20"/>
      <c r="N77" s="20"/>
      <c r="O77" s="20"/>
      <c r="P77" s="20"/>
      <c r="Q77" s="20"/>
      <c r="R77" s="20"/>
      <c r="S77" s="20"/>
      <c r="T77" s="20"/>
    </row>
    <row r="78" spans="1:24" ht="27" x14ac:dyDescent="0.25">
      <c r="A78" s="59" t="s">
        <v>64</v>
      </c>
      <c r="B78" s="25"/>
      <c r="C78" s="20"/>
      <c r="D78" s="41"/>
      <c r="E78" s="41"/>
      <c r="F78" s="61"/>
      <c r="G78" s="61"/>
      <c r="H78" s="41"/>
      <c r="I78" s="41"/>
      <c r="J78" s="18"/>
      <c r="K78" s="18"/>
      <c r="L78" s="19"/>
      <c r="M78" s="19"/>
      <c r="N78" s="19"/>
      <c r="O78" s="19"/>
      <c r="P78" s="19"/>
      <c r="Q78" s="19"/>
      <c r="R78" s="19"/>
      <c r="S78" s="19"/>
      <c r="T78" s="19"/>
    </row>
    <row r="79" spans="1:24" s="6" customFormat="1" ht="21.95" customHeight="1" x14ac:dyDescent="0.25">
      <c r="A79" s="77" t="s">
        <v>65</v>
      </c>
      <c r="B79" s="62" t="s">
        <v>66</v>
      </c>
      <c r="C79" s="63">
        <f>C17+C33+C49+C64</f>
        <v>141</v>
      </c>
      <c r="D79" s="4"/>
      <c r="E79" s="4"/>
      <c r="F79" s="3"/>
      <c r="G79" s="3"/>
      <c r="H79" s="4"/>
      <c r="I79" s="4"/>
      <c r="J79" s="64"/>
      <c r="K79" s="64"/>
      <c r="L79" s="65"/>
      <c r="M79" s="65"/>
      <c r="N79" s="65"/>
      <c r="O79" s="65"/>
      <c r="P79" s="65"/>
      <c r="Q79" s="65"/>
      <c r="R79" s="65"/>
      <c r="S79" s="65"/>
      <c r="T79" s="65"/>
    </row>
    <row r="80" spans="1:24" s="67" customFormat="1" x14ac:dyDescent="0.25">
      <c r="A80" s="78"/>
      <c r="B80" s="66" t="s">
        <v>67</v>
      </c>
      <c r="C80" s="63"/>
      <c r="D80" s="4"/>
      <c r="E80" s="4"/>
      <c r="F80" s="3"/>
      <c r="G80" s="3"/>
      <c r="H80" s="4"/>
      <c r="I80" s="4"/>
      <c r="J80" s="64"/>
      <c r="K80" s="64"/>
      <c r="L80" s="65"/>
      <c r="M80" s="65"/>
      <c r="N80" s="65"/>
      <c r="O80" s="65"/>
      <c r="P80" s="65"/>
      <c r="Q80" s="65"/>
      <c r="R80" s="65"/>
      <c r="S80" s="65"/>
      <c r="T80" s="65"/>
    </row>
    <row r="81" spans="1:24" s="67" customFormat="1" ht="22.35" customHeight="1" x14ac:dyDescent="0.25">
      <c r="A81" s="78"/>
      <c r="B81" s="66" t="s">
        <v>68</v>
      </c>
      <c r="C81" s="63">
        <v>99</v>
      </c>
      <c r="D81" s="4"/>
      <c r="E81" s="4"/>
      <c r="F81" s="3"/>
      <c r="G81" s="3"/>
      <c r="H81" s="4"/>
      <c r="I81" s="4"/>
      <c r="J81" s="64"/>
      <c r="K81" s="64"/>
      <c r="L81" s="65"/>
      <c r="M81" s="65"/>
      <c r="N81" s="65"/>
      <c r="O81" s="65"/>
      <c r="P81" s="65"/>
      <c r="Q81" s="65"/>
      <c r="R81" s="65"/>
      <c r="S81" s="65"/>
      <c r="T81" s="65"/>
    </row>
    <row r="82" spans="1:24" s="67" customFormat="1" ht="22.35" customHeight="1" x14ac:dyDescent="0.25">
      <c r="A82" s="79"/>
      <c r="B82" s="66" t="s">
        <v>65</v>
      </c>
      <c r="C82" s="63">
        <f>SUM(C79:C81)</f>
        <v>240</v>
      </c>
      <c r="D82" s="4"/>
      <c r="E82" s="4"/>
      <c r="F82" s="3"/>
      <c r="G82" s="3"/>
      <c r="H82" s="4"/>
      <c r="I82" s="4"/>
      <c r="J82" s="64"/>
      <c r="K82" s="64"/>
      <c r="L82" s="65"/>
      <c r="M82" s="65"/>
      <c r="N82" s="65"/>
      <c r="O82" s="65"/>
      <c r="P82" s="65"/>
      <c r="Q82" s="65"/>
      <c r="R82" s="65"/>
      <c r="S82" s="65"/>
      <c r="T82" s="65"/>
    </row>
    <row r="84" spans="1:24" s="68" customFormat="1" ht="19.899999999999999" customHeight="1" x14ac:dyDescent="0.25">
      <c r="B84" s="69"/>
      <c r="U84" s="16"/>
      <c r="V84" s="16"/>
      <c r="W84" s="16"/>
      <c r="X84" s="16"/>
    </row>
    <row r="86" spans="1:24" s="68" customFormat="1" x14ac:dyDescent="0.25">
      <c r="B86" s="69"/>
      <c r="C86" s="70" t="s">
        <v>69</v>
      </c>
      <c r="D86" s="68">
        <v>240</v>
      </c>
      <c r="F86" s="71" t="s">
        <v>70</v>
      </c>
      <c r="G86" s="71"/>
      <c r="H86" s="71" t="s">
        <v>71</v>
      </c>
      <c r="I86" s="71"/>
      <c r="J86" s="71" t="s">
        <v>72</v>
      </c>
      <c r="K86" s="71"/>
      <c r="L86" s="71" t="s">
        <v>73</v>
      </c>
      <c r="U86" s="16"/>
      <c r="V86" s="16"/>
      <c r="W86" s="16"/>
      <c r="X86" s="16"/>
    </row>
    <row r="87" spans="1:24" s="68" customFormat="1" x14ac:dyDescent="0.25">
      <c r="B87" s="69"/>
      <c r="C87" s="69"/>
      <c r="G87" s="68" t="s">
        <v>74</v>
      </c>
      <c r="I87" s="68" t="s">
        <v>74</v>
      </c>
      <c r="K87" s="68" t="s">
        <v>74</v>
      </c>
      <c r="M87" s="68" t="s">
        <v>74</v>
      </c>
      <c r="U87" s="16"/>
      <c r="V87" s="16"/>
      <c r="W87" s="16"/>
      <c r="X87" s="16"/>
    </row>
    <row r="88" spans="1:24" s="68" customFormat="1" x14ac:dyDescent="0.25">
      <c r="B88" s="69"/>
      <c r="C88" s="69"/>
      <c r="D88" s="6" t="s">
        <v>75</v>
      </c>
      <c r="F88" s="68">
        <v>25</v>
      </c>
      <c r="G88" s="68">
        <f>2500/60</f>
        <v>41.666666666666664</v>
      </c>
      <c r="H88" s="68">
        <v>25</v>
      </c>
      <c r="I88" s="68">
        <f>2500/61</f>
        <v>40.983606557377051</v>
      </c>
      <c r="J88" s="68">
        <v>23</v>
      </c>
      <c r="K88" s="68">
        <f>2300/60</f>
        <v>38.333333333333336</v>
      </c>
      <c r="L88" s="68">
        <v>26</v>
      </c>
      <c r="M88" s="68">
        <f>2600/60</f>
        <v>43.333333333333336</v>
      </c>
      <c r="N88" s="68">
        <v>99</v>
      </c>
      <c r="U88" s="16"/>
      <c r="V88" s="16"/>
      <c r="W88" s="16"/>
      <c r="X88" s="16"/>
    </row>
    <row r="89" spans="1:24" s="68" customFormat="1" x14ac:dyDescent="0.25">
      <c r="B89" s="69"/>
      <c r="C89" s="69"/>
      <c r="D89" s="6" t="s">
        <v>76</v>
      </c>
      <c r="F89" s="72">
        <f>C17</f>
        <v>35</v>
      </c>
      <c r="G89" s="68">
        <f>F89*100/F90</f>
        <v>58.333333333333336</v>
      </c>
      <c r="H89" s="72">
        <f>C33</f>
        <v>35</v>
      </c>
      <c r="I89" s="68">
        <f>H89*100/H90</f>
        <v>58.333333333333336</v>
      </c>
      <c r="J89" s="72">
        <f>C49</f>
        <v>37</v>
      </c>
      <c r="K89" s="68">
        <f>J89*100/J90</f>
        <v>61.666666666666664</v>
      </c>
      <c r="L89" s="72">
        <f>C64</f>
        <v>34</v>
      </c>
      <c r="M89" s="68">
        <f>L89*100/L90</f>
        <v>56.666666666666664</v>
      </c>
      <c r="N89" s="68">
        <f>F89+H89+J89+L89</f>
        <v>141</v>
      </c>
      <c r="U89" s="16"/>
      <c r="V89" s="16"/>
      <c r="W89" s="16"/>
      <c r="X89" s="16"/>
    </row>
    <row r="90" spans="1:24" s="68" customFormat="1" x14ac:dyDescent="0.25">
      <c r="B90" s="69"/>
      <c r="C90" s="69"/>
      <c r="F90" s="6">
        <f>SUM(F88:F89)</f>
        <v>60</v>
      </c>
      <c r="G90" s="6"/>
      <c r="H90" s="6">
        <f>SUM(H88:H89)</f>
        <v>60</v>
      </c>
      <c r="I90" s="6"/>
      <c r="J90" s="6">
        <f>SUM(J88:J89)</f>
        <v>60</v>
      </c>
      <c r="K90" s="6"/>
      <c r="L90" s="6">
        <f>SUM(L88:L89)</f>
        <v>60</v>
      </c>
      <c r="N90" s="68">
        <f>F90+H90+J90+L90</f>
        <v>240</v>
      </c>
      <c r="U90" s="16"/>
      <c r="V90" s="16"/>
      <c r="W90" s="16"/>
      <c r="X90" s="16"/>
    </row>
    <row r="91" spans="1:24" s="68" customFormat="1" x14ac:dyDescent="0.25">
      <c r="B91" s="69"/>
      <c r="C91" s="69"/>
      <c r="U91" s="16"/>
      <c r="V91" s="16"/>
      <c r="W91" s="16"/>
      <c r="X91" s="16"/>
    </row>
    <row r="92" spans="1:24" s="68" customFormat="1" x14ac:dyDescent="0.25">
      <c r="B92" s="69"/>
      <c r="C92" s="69"/>
      <c r="D92" s="6" t="s">
        <v>77</v>
      </c>
      <c r="F92" s="72">
        <f>J17</f>
        <v>13.7</v>
      </c>
      <c r="G92" s="68">
        <f>F92*100/F89</f>
        <v>39.142857142857146</v>
      </c>
      <c r="H92" s="72">
        <f>J33</f>
        <v>11.8</v>
      </c>
      <c r="I92" s="73">
        <f>H92*100/H89</f>
        <v>33.714285714285715</v>
      </c>
      <c r="J92" s="72">
        <f>J49</f>
        <v>16.3</v>
      </c>
      <c r="K92" s="73">
        <f>J92*100/J89</f>
        <v>44.054054054054056</v>
      </c>
      <c r="L92" s="72">
        <f>J64</f>
        <v>13.5</v>
      </c>
      <c r="M92" s="73">
        <f>L92*100/L89</f>
        <v>39.705882352941174</v>
      </c>
      <c r="U92" s="16"/>
      <c r="V92" s="16"/>
      <c r="W92" s="16"/>
      <c r="X92" s="16"/>
    </row>
    <row r="93" spans="1:24" s="68" customFormat="1" x14ac:dyDescent="0.25">
      <c r="B93" s="69"/>
      <c r="C93" s="69"/>
      <c r="U93" s="16"/>
      <c r="V93" s="16"/>
      <c r="W93" s="16"/>
      <c r="X93" s="16"/>
    </row>
    <row r="94" spans="1:24" s="68" customFormat="1" x14ac:dyDescent="0.25">
      <c r="B94" s="69"/>
      <c r="C94" s="69"/>
      <c r="G94" s="68" t="s">
        <v>78</v>
      </c>
      <c r="I94" s="68" t="s">
        <v>79</v>
      </c>
      <c r="K94" s="68" t="s">
        <v>79</v>
      </c>
      <c r="M94" s="68" t="s">
        <v>79</v>
      </c>
      <c r="U94" s="16"/>
      <c r="V94" s="16"/>
      <c r="W94" s="16"/>
      <c r="X94" s="16"/>
    </row>
    <row r="95" spans="1:24" s="68" customFormat="1" x14ac:dyDescent="0.25">
      <c r="B95" s="69"/>
      <c r="C95" s="69"/>
      <c r="U95" s="16"/>
      <c r="V95" s="16"/>
      <c r="W95" s="16"/>
      <c r="X95" s="16"/>
    </row>
    <row r="96" spans="1:24" s="68" customFormat="1" x14ac:dyDescent="0.25">
      <c r="B96" s="69"/>
      <c r="C96" s="69"/>
      <c r="U96" s="16"/>
      <c r="V96" s="16"/>
      <c r="W96" s="16"/>
      <c r="X96" s="16"/>
    </row>
    <row r="97" spans="2:24" s="68" customFormat="1" x14ac:dyDescent="0.25">
      <c r="B97" s="69"/>
      <c r="C97" s="69"/>
      <c r="E97" s="68" t="s">
        <v>74</v>
      </c>
      <c r="U97" s="16"/>
      <c r="V97" s="16"/>
      <c r="W97" s="16"/>
      <c r="X97" s="16"/>
    </row>
    <row r="98" spans="2:24" s="68" customFormat="1" x14ac:dyDescent="0.25">
      <c r="B98" s="69"/>
      <c r="C98" s="69"/>
      <c r="D98" s="68">
        <f>F89+H89+J89+L89</f>
        <v>141</v>
      </c>
      <c r="E98" s="68">
        <f>145*100/241</f>
        <v>60.165975103734439</v>
      </c>
      <c r="U98" s="16"/>
      <c r="V98" s="16"/>
      <c r="W98" s="16"/>
      <c r="X98" s="16"/>
    </row>
    <row r="99" spans="2:24" s="68" customFormat="1" x14ac:dyDescent="0.25">
      <c r="B99" s="69"/>
      <c r="C99" s="69"/>
      <c r="D99" s="68">
        <f>F88+H88+J88+L88</f>
        <v>99</v>
      </c>
      <c r="E99" s="68">
        <f>99*100/241</f>
        <v>41.078838174273862</v>
      </c>
      <c r="U99" s="16"/>
      <c r="V99" s="16"/>
      <c r="W99" s="16"/>
      <c r="X99" s="16"/>
    </row>
    <row r="100" spans="2:24" s="68" customFormat="1" x14ac:dyDescent="0.25">
      <c r="B100" s="69"/>
      <c r="C100" s="69"/>
      <c r="U100" s="16"/>
      <c r="V100" s="16"/>
      <c r="W100" s="16"/>
      <c r="X100" s="16"/>
    </row>
    <row r="101" spans="2:24" s="68" customFormat="1" x14ac:dyDescent="0.25">
      <c r="B101" s="69"/>
      <c r="C101" s="69" t="s">
        <v>80</v>
      </c>
      <c r="D101" s="68">
        <v>17</v>
      </c>
      <c r="E101" s="68">
        <f>D101*100/D98</f>
        <v>12.056737588652481</v>
      </c>
      <c r="U101" s="16"/>
      <c r="V101" s="16"/>
      <c r="W101" s="16"/>
      <c r="X101" s="16"/>
    </row>
    <row r="113" spans="2:2" ht="54" x14ac:dyDescent="0.25">
      <c r="B113" s="74" t="s">
        <v>81</v>
      </c>
    </row>
  </sheetData>
  <mergeCells count="7">
    <mergeCell ref="O1:P1"/>
    <mergeCell ref="Q1:R1"/>
    <mergeCell ref="A79:A82"/>
    <mergeCell ref="D1:E1"/>
    <mergeCell ref="F1:G1"/>
    <mergeCell ref="H1:I1"/>
    <mergeCell ref="M1:N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TEH ZA VVV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2025-03-01T23:48:22Z</dcterms:created>
  <dcterms:modified xsi:type="dcterms:W3CDTF">2025-05-30T23:39:13Z</dcterms:modified>
</cp:coreProperties>
</file>