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vedrana_simunic_rod_asoo_hr/Documents/Desktop/kadrovski/Pravo, politologija, sociologija, državna uprava i javni poslovi/"/>
    </mc:Choice>
  </mc:AlternateContent>
  <xr:revisionPtr revIDLastSave="0" documentId="8_{061798FC-2C2D-4A8A-96A0-E5E8C0E13CB9}" xr6:coauthVersionLast="47" xr6:coauthVersionMax="47" xr10:uidLastSave="{00000000-0000-0000-0000-000000000000}"/>
  <bookViews>
    <workbookView xWindow="-108" yWindow="-108" windowWidth="23256" windowHeight="1245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Toc183762457" localSheetId="1">Izračun_4.2!$B$51</definedName>
    <definedName name="_Toc183762459" localSheetId="1">Izračun_4.2!$B$53</definedName>
    <definedName name="_xlnm.Print_Area" localSheetId="0">Izračun_4.1!$A$1:$X$64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S51" i="5"/>
  <c r="T51" i="5"/>
  <c r="M52" i="5"/>
  <c r="N52" i="5"/>
  <c r="O52" i="5"/>
  <c r="P52" i="5"/>
  <c r="Q52" i="5"/>
  <c r="R52" i="5"/>
  <c r="S52" i="5"/>
  <c r="T52" i="5"/>
  <c r="M53" i="5"/>
  <c r="S53" i="5" s="1"/>
  <c r="N53" i="5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T69" i="5" s="1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58" i="5" l="1"/>
  <c r="T55" i="5"/>
  <c r="O65" i="5"/>
  <c r="T53" i="5"/>
  <c r="P65" i="5"/>
  <c r="K65" i="5"/>
  <c r="S65" i="5"/>
  <c r="V65" i="5" s="1"/>
  <c r="Q65" i="5"/>
  <c r="R65" i="5"/>
  <c r="M65" i="5"/>
  <c r="T65" i="5"/>
  <c r="W65" i="5" s="1"/>
  <c r="J65" i="5"/>
  <c r="N65" i="5"/>
  <c r="S39" i="5"/>
  <c r="S34" i="5"/>
  <c r="T21" i="5"/>
  <c r="S8" i="5"/>
  <c r="T8" i="5"/>
  <c r="S6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<sst xmlns="http://schemas.openxmlformats.org/spreadsheetml/2006/main" count="139" uniqueCount="81">
  <si>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</si>
  <si>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</si>
  <si>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</si>
  <si>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</si>
  <si>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</si>
  <si>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</si>
  <si>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</si>
  <si>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</si>
  <si>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</si>
  <si>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</si>
  <si>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</si>
  <si>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</si>
  <si>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</si>
  <si>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</si>
  <si>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</si>
  <si>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</si>
  <si>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</si>
  <si>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</si>
  <si>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</si>
  <si>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</si>
  <si>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</si>
  <si>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</si>
  <si>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</si>
  <si>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</si>
  <si>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</si>
  <si>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</si>
  <si>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</si>
  <si>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</si>
  <si>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</si>
  <si>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</si>
  <si>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</si>
  <si>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</si>
  <si>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</si>
  <si>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</si>
  <si>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</si>
  <si>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</si>
  <si>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</si>
  <si>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</si>
  <si>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</si>
  <si>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</si>
  <si>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</si>
  <si>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</si>
  <si>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</si>
  <si>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PRAVA</t>
  </si>
  <si>
    <t>OSNOVE USTAVNOG PRAVA</t>
  </si>
  <si>
    <t>OSNOVE POSLOVNOG KOMUNICIRANJA</t>
  </si>
  <si>
    <t>PRAVNO OKRUŽJE POSLOVANJA</t>
  </si>
  <si>
    <t>OSNOVE DAKTILOGRAFIJE</t>
  </si>
  <si>
    <t>INFORMATIKA U UREDSKOM POSLOVANJU</t>
  </si>
  <si>
    <t>FINANCIJSKA PISMENOST</t>
  </si>
  <si>
    <t>OSNOVE PODUZETNIŠTVA</t>
  </si>
  <si>
    <t>UREDSKO POSLOVANJE</t>
  </si>
  <si>
    <t>RADNO PRAVO</t>
  </si>
  <si>
    <t>POSLOVNA PSIHOLOGIJA</t>
  </si>
  <si>
    <t>OSNOVE SOCIOLOGIJE</t>
  </si>
  <si>
    <t>POSLOVNO KOMUNICIRANJE</t>
  </si>
  <si>
    <t>DAKTILOGRAFIJA</t>
  </si>
  <si>
    <t>POSLOVNA INFORMATIKA</t>
  </si>
  <si>
    <t>PODUZETNIŠTVO</t>
  </si>
  <si>
    <t>OSNOVE UPRAVNOG PRAVA</t>
  </si>
  <si>
    <t>UPRAVNI POSTUPCI</t>
  </si>
  <si>
    <t>UREDSKO POSLOVANJE U JAVNOJ UPRAVI</t>
  </si>
  <si>
    <t>RAČUNALNA OBRADA SLUŽBENE DOKUMENTACIJE</t>
  </si>
  <si>
    <t>MREŽNI SERVISI JAVNE UPRAVE</t>
  </si>
  <si>
    <t>GRAĐANSKO PRAVO</t>
  </si>
  <si>
    <t>ČOVJEK I ZDRAVLJE</t>
  </si>
  <si>
    <t>SUDSKO POSLOVANJE</t>
  </si>
  <si>
    <t>SUDSKI POSTUPCI</t>
  </si>
  <si>
    <t>OBITELJSKO PRAVO</t>
  </si>
  <si>
    <t>JAVNA NABAVA</t>
  </si>
  <si>
    <t>HRVATSKI POSLOVNI JEZIK / 
OSNOVE STENOGRAFIJE / STRUKOVNI LATINSKI JEZIK / ODRŽIVOST I DRUŠTVENA ODGOVORNOST</t>
  </si>
  <si>
    <t xml:space="preserve">ZAŠTITA LJUDSKIH PRAVA / PARTICIPATIVNA DEMOKRACIJA / POVIJESNA OBILJEŽJA REPUBLIKE HRVATSKE </t>
  </si>
  <si>
    <t>PRAVO EUROPSKE UNIJE / JAVNO BILJEŽNIŠTVO / GEOGRAFSKA OBILJEŽJA REPUBLIKE HRVATSKE</t>
  </si>
  <si>
    <t>KNJIGOVODSTVENO POSLOVANJE JAVNE UPRAVE</t>
  </si>
  <si>
    <t>STATISTIKA U JAVNOJ UPRAVI</t>
  </si>
  <si>
    <t>IZRADA SLUŽBENE DOKUMENTACIJE</t>
  </si>
  <si>
    <t>E-JAVNA UPRAVA</t>
  </si>
  <si>
    <t>ENGLESKI JEZIK STRUKE 1/NJEMAČKI JEZIK STRUKE 1/TALIJANSKI JEZIK STRUKE 1/FRANCUSKI JEZIK STRUKE 1</t>
  </si>
  <si>
    <t>ENGLESKI JEZIK STRUKE 2/NJEMAČKI JEZIK 
STRUKE 2/TALIJANSKI JEZIK STRUKE 2/
FRANCUSKI JEZIK STRUKE 2</t>
  </si>
  <si>
    <t>ENGLESKI JEZIK STRUKE 3/NJEMAČKI JEZIK 
STRUKE 3/TALIJANSKI JEZIK STRUKE 3/
FRANCUSKI JEZIK STRUKE 3</t>
  </si>
  <si>
    <t>ENGLESKI JEZIK STRUKE 4/NJEMAČKI JEZIK STRUKE 4/TALIJANSKI JEZIK STRUKE 4/FRANCUSKI JEZIK STRUKE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</si>
</sst>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2" t="s">
        <v>22</v>
      </c>
      <c r="E1" s="92"/>
      <c r="F1" s="93" t="s">
        <v>23</v>
      </c>
      <c r="G1" s="94"/>
      <c r="H1" s="92" t="s">
        <v>24</v>
      </c>
      <c r="I1" s="95"/>
      <c r="J1" s="18" t="s">
        <v>34</v>
      </c>
      <c r="K1" s="18" t="s">
        <v>35</v>
      </c>
      <c r="L1" s="3" t="s">
        <v>1</v>
      </c>
      <c r="M1" s="90" t="s">
        <v>25</v>
      </c>
      <c r="N1" s="90"/>
      <c r="O1" s="90" t="s">
        <v>26</v>
      </c>
      <c r="P1" s="91"/>
      <c r="Q1" s="90" t="s">
        <v>27</v>
      </c>
      <c r="R1" s="91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 t="shared" ref="L2:L7" si="0">C2*25</f>
        <v>0</v>
      </c>
      <c r="M2" s="38">
        <f t="shared" ref="M2:M7" si="1">C2*25*D2/100</f>
        <v>0</v>
      </c>
      <c r="N2" s="38">
        <f t="shared" ref="N2:N7" si="2"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>C3*F3/100</f>
        <v>0</v>
      </c>
      <c r="K3" s="14">
        <f>C3*G3/100</f>
        <v>0</v>
      </c>
      <c r="L3" s="42">
        <f t="shared" si="0"/>
        <v>0</v>
      </c>
      <c r="M3" s="38">
        <f t="shared" si="1"/>
        <v>0</v>
      </c>
      <c r="N3" s="38">
        <f t="shared" si="2"/>
        <v>0</v>
      </c>
      <c r="O3" s="38">
        <f t="shared" ref="O3:O8" si="3">C3*25*F3/100</f>
        <v>0</v>
      </c>
      <c r="P3" s="38">
        <f t="shared" ref="P3:P9" si="4">C3*25*G3/100</f>
        <v>0</v>
      </c>
      <c r="Q3" s="38">
        <f t="shared" ref="Q3:Q13" si="5">C3*25*H3/100</f>
        <v>0</v>
      </c>
      <c r="R3" s="38">
        <f t="shared" ref="R3:R9" si="6">C3*25*I3/100</f>
        <v>0</v>
      </c>
      <c r="S3" s="38">
        <f t="shared" ref="S3:S10" si="7">M3+O3</f>
        <v>0</v>
      </c>
      <c r="T3" s="38">
        <f t="shared" ref="T3:T9" si="8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>C4*F4/100</f>
        <v>0</v>
      </c>
      <c r="K4" s="14">
        <f>C4*G4/100</f>
        <v>0</v>
      </c>
      <c r="L4" s="42">
        <f t="shared" si="0"/>
        <v>0</v>
      </c>
      <c r="M4" s="38">
        <f t="shared" si="1"/>
        <v>0</v>
      </c>
      <c r="N4" s="38">
        <f t="shared" si="2"/>
        <v>0</v>
      </c>
      <c r="O4" s="38">
        <f t="shared" si="3"/>
        <v>0</v>
      </c>
      <c r="P4" s="38">
        <f t="shared" si="4"/>
        <v>0</v>
      </c>
      <c r="Q4" s="38">
        <f t="shared" si="5"/>
        <v>0</v>
      </c>
      <c r="R4" s="38">
        <f t="shared" si="6"/>
        <v>0</v>
      </c>
      <c r="S4" s="38">
        <f t="shared" si="7"/>
        <v>0</v>
      </c>
      <c r="T4" s="38">
        <f t="shared" si="8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>C5*F5/100</f>
        <v>0</v>
      </c>
      <c r="K5" s="14">
        <f>C5*G5/100</f>
        <v>0</v>
      </c>
      <c r="L5" s="42">
        <f t="shared" si="0"/>
        <v>0</v>
      </c>
      <c r="M5" s="38">
        <f t="shared" si="1"/>
        <v>0</v>
      </c>
      <c r="N5" s="38">
        <f t="shared" si="2"/>
        <v>0</v>
      </c>
      <c r="O5" s="38">
        <f t="shared" si="3"/>
        <v>0</v>
      </c>
      <c r="P5" s="38">
        <f t="shared" si="4"/>
        <v>0</v>
      </c>
      <c r="Q5" s="38">
        <f t="shared" si="5"/>
        <v>0</v>
      </c>
      <c r="R5" s="38">
        <f t="shared" si="6"/>
        <v>0</v>
      </c>
      <c r="S5" s="38">
        <f t="shared" si="7"/>
        <v>0</v>
      </c>
      <c r="T5" s="38">
        <f t="shared" si="8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>C6*F6/100</f>
        <v>0</v>
      </c>
      <c r="K6" s="14">
        <f>C6*G6/100</f>
        <v>0</v>
      </c>
      <c r="L6" s="42">
        <f t="shared" si="0"/>
        <v>0</v>
      </c>
      <c r="M6" s="38">
        <f t="shared" si="1"/>
        <v>0</v>
      </c>
      <c r="N6" s="38">
        <f t="shared" si="2"/>
        <v>0</v>
      </c>
      <c r="O6" s="38">
        <f t="shared" si="3"/>
        <v>0</v>
      </c>
      <c r="P6" s="38">
        <f t="shared" si="4"/>
        <v>0</v>
      </c>
      <c r="Q6" s="38">
        <f t="shared" si="5"/>
        <v>0</v>
      </c>
      <c r="R6" s="38">
        <f t="shared" si="6"/>
        <v>0</v>
      </c>
      <c r="S6" s="38">
        <f t="shared" si="7"/>
        <v>0</v>
      </c>
      <c r="T6" s="38">
        <f t="shared" si="8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9">C7*F7/100</f>
        <v>0</v>
      </c>
      <c r="K7" s="14">
        <f t="shared" ref="K7:K16" si="10">C7*G7/100</f>
        <v>0</v>
      </c>
      <c r="L7" s="42">
        <f t="shared" si="0"/>
        <v>0</v>
      </c>
      <c r="M7" s="38">
        <f t="shared" si="1"/>
        <v>0</v>
      </c>
      <c r="N7" s="38">
        <f t="shared" si="2"/>
        <v>0</v>
      </c>
      <c r="O7" s="38">
        <f t="shared" si="3"/>
        <v>0</v>
      </c>
      <c r="P7" s="38">
        <f t="shared" si="4"/>
        <v>0</v>
      </c>
      <c r="Q7" s="38">
        <f t="shared" si="5"/>
        <v>0</v>
      </c>
      <c r="R7" s="38">
        <f t="shared" si="6"/>
        <v>0</v>
      </c>
      <c r="S7" s="38">
        <f t="shared" si="7"/>
        <v>0</v>
      </c>
      <c r="T7" s="38">
        <f t="shared" si="8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9"/>
        <v>0</v>
      </c>
      <c r="K8" s="14">
        <f t="shared" si="10"/>
        <v>0</v>
      </c>
      <c r="L8" s="42">
        <f t="shared" ref="L8:L16" si="11">C8*25</f>
        <v>0</v>
      </c>
      <c r="M8" s="38">
        <f t="shared" ref="M8:M16" si="12">C8*25*D8/100</f>
        <v>0</v>
      </c>
      <c r="N8" s="38">
        <f t="shared" ref="N8:N48" si="13">C8*25*E8/100</f>
        <v>0</v>
      </c>
      <c r="O8" s="38">
        <f t="shared" si="3"/>
        <v>0</v>
      </c>
      <c r="P8" s="38">
        <f t="shared" si="4"/>
        <v>0</v>
      </c>
      <c r="Q8" s="38">
        <f t="shared" si="5"/>
        <v>0</v>
      </c>
      <c r="R8" s="38">
        <f t="shared" si="6"/>
        <v>0</v>
      </c>
      <c r="S8" s="38">
        <f t="shared" si="7"/>
        <v>0</v>
      </c>
      <c r="T8" s="38">
        <f t="shared" si="8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9"/>
        <v>0</v>
      </c>
      <c r="K9" s="14">
        <f t="shared" si="10"/>
        <v>0</v>
      </c>
      <c r="L9" s="42">
        <f t="shared" si="11"/>
        <v>0</v>
      </c>
      <c r="M9" s="38">
        <f t="shared" si="12"/>
        <v>0</v>
      </c>
      <c r="N9" s="38">
        <f t="shared" si="13"/>
        <v>0</v>
      </c>
      <c r="O9" s="38">
        <f t="shared" ref="O9:O48" si="14">C9*25*F9/100</f>
        <v>0</v>
      </c>
      <c r="P9" s="38">
        <f t="shared" si="4"/>
        <v>0</v>
      </c>
      <c r="Q9" s="38">
        <f t="shared" si="5"/>
        <v>0</v>
      </c>
      <c r="R9" s="38">
        <f t="shared" si="6"/>
        <v>0</v>
      </c>
      <c r="S9" s="38">
        <f t="shared" si="7"/>
        <v>0</v>
      </c>
      <c r="T9" s="38">
        <f t="shared" si="8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9"/>
        <v>0</v>
      </c>
      <c r="K10" s="14">
        <f t="shared" si="10"/>
        <v>0</v>
      </c>
      <c r="L10" s="42">
        <f t="shared" si="11"/>
        <v>0</v>
      </c>
      <c r="M10" s="38">
        <f t="shared" si="12"/>
        <v>0</v>
      </c>
      <c r="N10" s="38">
        <f t="shared" si="13"/>
        <v>0</v>
      </c>
      <c r="O10" s="38">
        <f t="shared" si="14"/>
        <v>0</v>
      </c>
      <c r="P10" s="38">
        <f t="shared" ref="P10:P48" si="15">C10*25*G10/100</f>
        <v>0</v>
      </c>
      <c r="Q10" s="38">
        <f t="shared" si="5"/>
        <v>0</v>
      </c>
      <c r="R10" s="38">
        <f t="shared" ref="R10:R48" si="16">C10*25*I10/100</f>
        <v>0</v>
      </c>
      <c r="S10" s="38">
        <f t="shared" si="7"/>
        <v>0</v>
      </c>
      <c r="T10" s="38">
        <f t="shared" ref="T10:T48" si="17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9"/>
        <v>0</v>
      </c>
      <c r="K11" s="14">
        <f t="shared" si="10"/>
        <v>0</v>
      </c>
      <c r="L11" s="42">
        <f t="shared" si="11"/>
        <v>0</v>
      </c>
      <c r="M11" s="38">
        <f t="shared" si="12"/>
        <v>0</v>
      </c>
      <c r="N11" s="38">
        <f t="shared" si="13"/>
        <v>0</v>
      </c>
      <c r="O11" s="38">
        <f t="shared" si="14"/>
        <v>0</v>
      </c>
      <c r="P11" s="38">
        <f t="shared" si="15"/>
        <v>0</v>
      </c>
      <c r="Q11" s="38">
        <f t="shared" si="5"/>
        <v>0</v>
      </c>
      <c r="R11" s="38">
        <f t="shared" si="16"/>
        <v>0</v>
      </c>
      <c r="S11" s="38">
        <f t="shared" ref="S11:S48" si="18">M11+O11</f>
        <v>0</v>
      </c>
      <c r="T11" s="38">
        <f t="shared" si="17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9"/>
        <v>0</v>
      </c>
      <c r="K12" s="14">
        <f t="shared" si="10"/>
        <v>0</v>
      </c>
      <c r="L12" s="42">
        <f t="shared" si="11"/>
        <v>0</v>
      </c>
      <c r="M12" s="38">
        <f t="shared" si="12"/>
        <v>0</v>
      </c>
      <c r="N12" s="38">
        <f t="shared" si="13"/>
        <v>0</v>
      </c>
      <c r="O12" s="38">
        <f t="shared" si="14"/>
        <v>0</v>
      </c>
      <c r="P12" s="38">
        <f t="shared" si="15"/>
        <v>0</v>
      </c>
      <c r="Q12" s="38">
        <f t="shared" si="5"/>
        <v>0</v>
      </c>
      <c r="R12" s="38">
        <f t="shared" si="16"/>
        <v>0</v>
      </c>
      <c r="S12" s="38">
        <f t="shared" si="18"/>
        <v>0</v>
      </c>
      <c r="T12" s="38">
        <f t="shared" si="17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9"/>
        <v>0</v>
      </c>
      <c r="K13" s="14">
        <f t="shared" si="10"/>
        <v>0</v>
      </c>
      <c r="L13" s="42">
        <f t="shared" si="11"/>
        <v>0</v>
      </c>
      <c r="M13" s="38">
        <f t="shared" si="12"/>
        <v>0</v>
      </c>
      <c r="N13" s="38">
        <f t="shared" si="13"/>
        <v>0</v>
      </c>
      <c r="O13" s="38">
        <f t="shared" si="14"/>
        <v>0</v>
      </c>
      <c r="P13" s="38">
        <f t="shared" si="15"/>
        <v>0</v>
      </c>
      <c r="Q13" s="38">
        <f t="shared" si="5"/>
        <v>0</v>
      </c>
      <c r="R13" s="38">
        <f t="shared" si="16"/>
        <v>0</v>
      </c>
      <c r="S13" s="38">
        <f t="shared" si="18"/>
        <v>0</v>
      </c>
      <c r="T13" s="38">
        <f t="shared" si="17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9"/>
        <v>0</v>
      </c>
      <c r="K14" s="14">
        <f t="shared" si="10"/>
        <v>0</v>
      </c>
      <c r="L14" s="42">
        <f t="shared" si="11"/>
        <v>0</v>
      </c>
      <c r="M14" s="38">
        <f t="shared" si="12"/>
        <v>0</v>
      </c>
      <c r="N14" s="38">
        <f t="shared" ref="N14:N32" si="19">C14*25*E14/100</f>
        <v>0</v>
      </c>
      <c r="O14" s="38">
        <f t="shared" ref="O14:O32" si="20">C14*25*F14/100</f>
        <v>0</v>
      </c>
      <c r="P14" s="38">
        <f t="shared" ref="P14:P32" si="21">C14*25*G14/100</f>
        <v>0</v>
      </c>
      <c r="Q14" s="38">
        <f t="shared" ref="Q14:Q32" si="22">C14*25*H14/100</f>
        <v>0</v>
      </c>
      <c r="R14" s="38">
        <f t="shared" ref="R14:R32" si="23">C14*25*I14/100</f>
        <v>0</v>
      </c>
      <c r="S14" s="38">
        <f t="shared" si="18"/>
        <v>0</v>
      </c>
      <c r="T14" s="38">
        <f t="shared" si="17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9"/>
        <v>0</v>
      </c>
      <c r="K15" s="14">
        <f t="shared" si="10"/>
        <v>0</v>
      </c>
      <c r="L15" s="42">
        <f t="shared" si="11"/>
        <v>0</v>
      </c>
      <c r="M15" s="38">
        <f t="shared" si="12"/>
        <v>0</v>
      </c>
      <c r="N15" s="38">
        <f t="shared" si="19"/>
        <v>0</v>
      </c>
      <c r="O15" s="38">
        <f t="shared" si="20"/>
        <v>0</v>
      </c>
      <c r="P15" s="38">
        <f t="shared" si="21"/>
        <v>0</v>
      </c>
      <c r="Q15" s="38">
        <f t="shared" si="22"/>
        <v>0</v>
      </c>
      <c r="R15" s="38">
        <f t="shared" si="23"/>
        <v>0</v>
      </c>
      <c r="S15" s="38">
        <f t="shared" si="18"/>
        <v>0</v>
      </c>
      <c r="T15" s="38">
        <f t="shared" si="17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9"/>
        <v>0</v>
      </c>
      <c r="K16" s="14">
        <f t="shared" si="10"/>
        <v>0</v>
      </c>
      <c r="L16" s="42">
        <f t="shared" si="11"/>
        <v>0</v>
      </c>
      <c r="M16" s="38">
        <f t="shared" si="12"/>
        <v>0</v>
      </c>
      <c r="N16" s="38">
        <f t="shared" si="19"/>
        <v>0</v>
      </c>
      <c r="O16" s="38">
        <f t="shared" si="20"/>
        <v>0</v>
      </c>
      <c r="P16" s="38">
        <f t="shared" si="21"/>
        <v>0</v>
      </c>
      <c r="Q16" s="38">
        <f t="shared" si="22"/>
        <v>0</v>
      </c>
      <c r="R16" s="38">
        <f t="shared" si="23"/>
        <v>0</v>
      </c>
      <c r="S16" s="38">
        <f t="shared" si="18"/>
        <v>0</v>
      </c>
      <c r="T16" s="38">
        <f t="shared" si="17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 t="shared" ref="M17:T17" si="24">SUM(M2:M16)</f>
        <v>0</v>
      </c>
      <c r="N17" s="35">
        <f t="shared" si="24"/>
        <v>0</v>
      </c>
      <c r="O17" s="35">
        <f t="shared" si="24"/>
        <v>0</v>
      </c>
      <c r="P17" s="35">
        <f t="shared" si="24"/>
        <v>0</v>
      </c>
      <c r="Q17" s="35">
        <f t="shared" si="24"/>
        <v>0</v>
      </c>
      <c r="R17" s="35">
        <f t="shared" si="24"/>
        <v>0</v>
      </c>
      <c r="S17" s="40">
        <f t="shared" si="24"/>
        <v>0</v>
      </c>
      <c r="T17" s="40">
        <f t="shared" si="24"/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5">C18*25</f>
        <v>0</v>
      </c>
      <c r="M18" s="38">
        <f t="shared" ref="M18:M32" si="26">C18*25*D18/100</f>
        <v>0</v>
      </c>
      <c r="N18" s="38">
        <f t="shared" si="19"/>
        <v>0</v>
      </c>
      <c r="O18" s="38">
        <f t="shared" si="20"/>
        <v>0</v>
      </c>
      <c r="P18" s="38">
        <f t="shared" si="21"/>
        <v>0</v>
      </c>
      <c r="Q18" s="38">
        <f t="shared" si="22"/>
        <v>0</v>
      </c>
      <c r="R18" s="38">
        <f t="shared" si="23"/>
        <v>0</v>
      </c>
      <c r="S18" s="38">
        <f t="shared" si="18"/>
        <v>0</v>
      </c>
      <c r="T18" s="38">
        <f t="shared" si="17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>(C19*F19)/100</f>
        <v>0</v>
      </c>
      <c r="K19" s="14">
        <f>C19*G19/100</f>
        <v>0</v>
      </c>
      <c r="L19" s="42">
        <f t="shared" si="25"/>
        <v>0</v>
      </c>
      <c r="M19" s="38">
        <f t="shared" si="26"/>
        <v>0</v>
      </c>
      <c r="N19" s="38">
        <f t="shared" si="19"/>
        <v>0</v>
      </c>
      <c r="O19" s="38">
        <f t="shared" si="20"/>
        <v>0</v>
      </c>
      <c r="P19" s="38">
        <f t="shared" si="21"/>
        <v>0</v>
      </c>
      <c r="Q19" s="38">
        <f t="shared" si="22"/>
        <v>0</v>
      </c>
      <c r="R19" s="38">
        <f t="shared" si="23"/>
        <v>0</v>
      </c>
      <c r="S19" s="38">
        <f t="shared" si="18"/>
        <v>0</v>
      </c>
      <c r="T19" s="38">
        <f t="shared" si="17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>(C20*F20)/100</f>
        <v>0</v>
      </c>
      <c r="K20" s="14">
        <f>C20*G20/100</f>
        <v>0</v>
      </c>
      <c r="L20" s="42">
        <f t="shared" si="25"/>
        <v>0</v>
      </c>
      <c r="M20" s="38">
        <f t="shared" si="26"/>
        <v>0</v>
      </c>
      <c r="N20" s="38">
        <f t="shared" si="19"/>
        <v>0</v>
      </c>
      <c r="O20" s="38">
        <f t="shared" si="20"/>
        <v>0</v>
      </c>
      <c r="P20" s="38">
        <f t="shared" si="21"/>
        <v>0</v>
      </c>
      <c r="Q20" s="38">
        <f t="shared" si="22"/>
        <v>0</v>
      </c>
      <c r="R20" s="38">
        <f t="shared" si="23"/>
        <v>0</v>
      </c>
      <c r="S20" s="38">
        <f t="shared" si="18"/>
        <v>0</v>
      </c>
      <c r="T20" s="38">
        <f t="shared" si="17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>(C21*F21)/100</f>
        <v>0</v>
      </c>
      <c r="K21" s="14">
        <f>C21*G21/100</f>
        <v>0</v>
      </c>
      <c r="L21" s="42">
        <f t="shared" si="25"/>
        <v>0</v>
      </c>
      <c r="M21" s="38">
        <f t="shared" si="26"/>
        <v>0</v>
      </c>
      <c r="N21" s="38">
        <f t="shared" si="19"/>
        <v>0</v>
      </c>
      <c r="O21" s="38">
        <f t="shared" si="20"/>
        <v>0</v>
      </c>
      <c r="P21" s="38">
        <f t="shared" si="21"/>
        <v>0</v>
      </c>
      <c r="Q21" s="38">
        <f t="shared" si="22"/>
        <v>0</v>
      </c>
      <c r="R21" s="38">
        <f t="shared" si="23"/>
        <v>0</v>
      </c>
      <c r="S21" s="38">
        <f t="shared" si="18"/>
        <v>0</v>
      </c>
      <c r="T21" s="38">
        <f t="shared" si="17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>(C22*F22)/100</f>
        <v>0</v>
      </c>
      <c r="K22" s="14">
        <f>C22*G22/100</f>
        <v>0</v>
      </c>
      <c r="L22" s="42">
        <f t="shared" si="25"/>
        <v>0</v>
      </c>
      <c r="M22" s="38">
        <f t="shared" si="26"/>
        <v>0</v>
      </c>
      <c r="N22" s="38">
        <f t="shared" si="19"/>
        <v>0</v>
      </c>
      <c r="O22" s="38">
        <f t="shared" si="20"/>
        <v>0</v>
      </c>
      <c r="P22" s="38">
        <f t="shared" si="21"/>
        <v>0</v>
      </c>
      <c r="Q22" s="38">
        <f t="shared" si="22"/>
        <v>0</v>
      </c>
      <c r="R22" s="38">
        <f t="shared" si="23"/>
        <v>0</v>
      </c>
      <c r="S22" s="38">
        <f t="shared" si="18"/>
        <v>0</v>
      </c>
      <c r="T22" s="38">
        <f t="shared" si="17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27">(C23*F23)/100</f>
        <v>0</v>
      </c>
      <c r="K23" s="14">
        <f t="shared" ref="K23:K32" si="28">C23*G23/100</f>
        <v>0</v>
      </c>
      <c r="L23" s="42">
        <f t="shared" si="25"/>
        <v>0</v>
      </c>
      <c r="M23" s="38">
        <f t="shared" si="26"/>
        <v>0</v>
      </c>
      <c r="N23" s="38">
        <f t="shared" si="19"/>
        <v>0</v>
      </c>
      <c r="O23" s="38">
        <f t="shared" si="20"/>
        <v>0</v>
      </c>
      <c r="P23" s="38">
        <f t="shared" si="21"/>
        <v>0</v>
      </c>
      <c r="Q23" s="38">
        <f t="shared" si="22"/>
        <v>0</v>
      </c>
      <c r="R23" s="38">
        <f t="shared" si="23"/>
        <v>0</v>
      </c>
      <c r="S23" s="38">
        <f t="shared" si="18"/>
        <v>0</v>
      </c>
      <c r="T23" s="38">
        <f t="shared" si="17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27"/>
        <v>0</v>
      </c>
      <c r="K24" s="14">
        <f t="shared" si="28"/>
        <v>0</v>
      </c>
      <c r="L24" s="42">
        <f t="shared" si="25"/>
        <v>0</v>
      </c>
      <c r="M24" s="38">
        <f t="shared" si="26"/>
        <v>0</v>
      </c>
      <c r="N24" s="38">
        <f t="shared" si="19"/>
        <v>0</v>
      </c>
      <c r="O24" s="38">
        <f t="shared" si="20"/>
        <v>0</v>
      </c>
      <c r="P24" s="38">
        <f t="shared" si="21"/>
        <v>0</v>
      </c>
      <c r="Q24" s="38">
        <f t="shared" si="22"/>
        <v>0</v>
      </c>
      <c r="R24" s="38">
        <f t="shared" si="23"/>
        <v>0</v>
      </c>
      <c r="S24" s="38">
        <f t="shared" si="18"/>
        <v>0</v>
      </c>
      <c r="T24" s="38">
        <f t="shared" si="17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27"/>
        <v>0</v>
      </c>
      <c r="K25" s="14">
        <f t="shared" si="28"/>
        <v>0</v>
      </c>
      <c r="L25" s="42">
        <f t="shared" si="25"/>
        <v>0</v>
      </c>
      <c r="M25" s="38">
        <f t="shared" si="26"/>
        <v>0</v>
      </c>
      <c r="N25" s="38">
        <f t="shared" si="19"/>
        <v>0</v>
      </c>
      <c r="O25" s="38">
        <f t="shared" si="20"/>
        <v>0</v>
      </c>
      <c r="P25" s="38">
        <f t="shared" si="21"/>
        <v>0</v>
      </c>
      <c r="Q25" s="38">
        <f t="shared" si="22"/>
        <v>0</v>
      </c>
      <c r="R25" s="38">
        <f t="shared" si="23"/>
        <v>0</v>
      </c>
      <c r="S25" s="38">
        <f t="shared" si="18"/>
        <v>0</v>
      </c>
      <c r="T25" s="38">
        <f t="shared" si="17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27"/>
        <v>0</v>
      </c>
      <c r="K26" s="14">
        <f t="shared" si="28"/>
        <v>0</v>
      </c>
      <c r="L26" s="42">
        <f t="shared" si="25"/>
        <v>0</v>
      </c>
      <c r="M26" s="38">
        <f t="shared" si="26"/>
        <v>0</v>
      </c>
      <c r="N26" s="38">
        <f t="shared" si="19"/>
        <v>0</v>
      </c>
      <c r="O26" s="38">
        <f t="shared" si="20"/>
        <v>0</v>
      </c>
      <c r="P26" s="38">
        <f t="shared" si="21"/>
        <v>0</v>
      </c>
      <c r="Q26" s="38">
        <f t="shared" si="22"/>
        <v>0</v>
      </c>
      <c r="R26" s="38">
        <f t="shared" si="23"/>
        <v>0</v>
      </c>
      <c r="S26" s="38">
        <f t="shared" si="18"/>
        <v>0</v>
      </c>
      <c r="T26" s="38">
        <f t="shared" si="17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27"/>
        <v>0</v>
      </c>
      <c r="K27" s="14">
        <f t="shared" si="28"/>
        <v>0</v>
      </c>
      <c r="L27" s="42">
        <f t="shared" si="25"/>
        <v>0</v>
      </c>
      <c r="M27" s="38">
        <f t="shared" si="26"/>
        <v>0</v>
      </c>
      <c r="N27" s="38">
        <f t="shared" si="19"/>
        <v>0</v>
      </c>
      <c r="O27" s="38">
        <f t="shared" si="20"/>
        <v>0</v>
      </c>
      <c r="P27" s="38">
        <f t="shared" si="21"/>
        <v>0</v>
      </c>
      <c r="Q27" s="38">
        <f t="shared" si="22"/>
        <v>0</v>
      </c>
      <c r="R27" s="38">
        <f t="shared" si="23"/>
        <v>0</v>
      </c>
      <c r="S27" s="38">
        <f t="shared" si="18"/>
        <v>0</v>
      </c>
      <c r="T27" s="38">
        <f t="shared" si="17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27"/>
        <v>0</v>
      </c>
      <c r="K28" s="14">
        <f t="shared" si="28"/>
        <v>0</v>
      </c>
      <c r="L28" s="42">
        <f t="shared" si="25"/>
        <v>0</v>
      </c>
      <c r="M28" s="38">
        <f t="shared" si="26"/>
        <v>0</v>
      </c>
      <c r="N28" s="38">
        <f t="shared" si="19"/>
        <v>0</v>
      </c>
      <c r="O28" s="38">
        <f t="shared" si="20"/>
        <v>0</v>
      </c>
      <c r="P28" s="38">
        <f t="shared" si="21"/>
        <v>0</v>
      </c>
      <c r="Q28" s="38">
        <f t="shared" si="22"/>
        <v>0</v>
      </c>
      <c r="R28" s="38">
        <f t="shared" si="23"/>
        <v>0</v>
      </c>
      <c r="S28" s="38">
        <f t="shared" si="18"/>
        <v>0</v>
      </c>
      <c r="T28" s="38">
        <f t="shared" si="17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27"/>
        <v>0</v>
      </c>
      <c r="K29" s="14">
        <f t="shared" si="28"/>
        <v>0</v>
      </c>
      <c r="L29" s="42">
        <f t="shared" si="25"/>
        <v>0</v>
      </c>
      <c r="M29" s="38">
        <f t="shared" si="26"/>
        <v>0</v>
      </c>
      <c r="N29" s="38">
        <f t="shared" si="19"/>
        <v>0</v>
      </c>
      <c r="O29" s="38">
        <f t="shared" si="20"/>
        <v>0</v>
      </c>
      <c r="P29" s="38">
        <f t="shared" si="21"/>
        <v>0</v>
      </c>
      <c r="Q29" s="38">
        <f t="shared" si="22"/>
        <v>0</v>
      </c>
      <c r="R29" s="38">
        <f t="shared" si="23"/>
        <v>0</v>
      </c>
      <c r="S29" s="38">
        <f t="shared" si="18"/>
        <v>0</v>
      </c>
      <c r="T29" s="38">
        <f t="shared" si="17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27"/>
        <v>0</v>
      </c>
      <c r="K30" s="14">
        <f t="shared" si="28"/>
        <v>0</v>
      </c>
      <c r="L30" s="42">
        <f t="shared" si="25"/>
        <v>0</v>
      </c>
      <c r="M30" s="38">
        <f t="shared" si="26"/>
        <v>0</v>
      </c>
      <c r="N30" s="38">
        <f t="shared" si="19"/>
        <v>0</v>
      </c>
      <c r="O30" s="38">
        <f t="shared" si="20"/>
        <v>0</v>
      </c>
      <c r="P30" s="38">
        <f t="shared" si="21"/>
        <v>0</v>
      </c>
      <c r="Q30" s="38">
        <f t="shared" si="22"/>
        <v>0</v>
      </c>
      <c r="R30" s="38">
        <f t="shared" si="23"/>
        <v>0</v>
      </c>
      <c r="S30" s="38">
        <f t="shared" si="18"/>
        <v>0</v>
      </c>
      <c r="T30" s="38">
        <f t="shared" si="17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27"/>
        <v>0</v>
      </c>
      <c r="K31" s="14">
        <f t="shared" si="28"/>
        <v>0</v>
      </c>
      <c r="L31" s="42">
        <f t="shared" si="25"/>
        <v>0</v>
      </c>
      <c r="M31" s="38">
        <f t="shared" si="26"/>
        <v>0</v>
      </c>
      <c r="N31" s="38">
        <f t="shared" si="19"/>
        <v>0</v>
      </c>
      <c r="O31" s="38">
        <f t="shared" si="20"/>
        <v>0</v>
      </c>
      <c r="P31" s="38">
        <f t="shared" si="21"/>
        <v>0</v>
      </c>
      <c r="Q31" s="38">
        <f t="shared" si="22"/>
        <v>0</v>
      </c>
      <c r="R31" s="38">
        <f t="shared" si="23"/>
        <v>0</v>
      </c>
      <c r="S31" s="38">
        <f t="shared" si="18"/>
        <v>0</v>
      </c>
      <c r="T31" s="38">
        <f t="shared" si="17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27"/>
        <v>0</v>
      </c>
      <c r="K32" s="14">
        <f t="shared" si="28"/>
        <v>0</v>
      </c>
      <c r="L32" s="42">
        <f t="shared" si="25"/>
        <v>0</v>
      </c>
      <c r="M32" s="38">
        <f t="shared" si="26"/>
        <v>0</v>
      </c>
      <c r="N32" s="38">
        <f t="shared" si="19"/>
        <v>0</v>
      </c>
      <c r="O32" s="38">
        <f t="shared" si="20"/>
        <v>0</v>
      </c>
      <c r="P32" s="38">
        <f t="shared" si="21"/>
        <v>0</v>
      </c>
      <c r="Q32" s="38">
        <f t="shared" si="22"/>
        <v>0</v>
      </c>
      <c r="R32" s="38">
        <f t="shared" si="23"/>
        <v>0</v>
      </c>
      <c r="S32" s="38">
        <f t="shared" si="18"/>
        <v>0</v>
      </c>
      <c r="T32" s="38">
        <f t="shared" si="17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29">SUM(M18:M32)</f>
        <v>0</v>
      </c>
      <c r="N33" s="35">
        <f t="shared" si="29"/>
        <v>0</v>
      </c>
      <c r="O33" s="35">
        <f t="shared" si="29"/>
        <v>0</v>
      </c>
      <c r="P33" s="35">
        <f t="shared" si="29"/>
        <v>0</v>
      </c>
      <c r="Q33" s="35">
        <f t="shared" si="29"/>
        <v>0</v>
      </c>
      <c r="R33" s="35">
        <f t="shared" si="29"/>
        <v>0</v>
      </c>
      <c r="S33" s="40">
        <f t="shared" si="29"/>
        <v>0</v>
      </c>
      <c r="T33" s="40">
        <f t="shared" si="29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0">(C34*F34)/100</f>
        <v>0</v>
      </c>
      <c r="K34" s="13">
        <f t="shared" ref="K34:K48" si="31">C34*G34/100</f>
        <v>0</v>
      </c>
      <c r="L34" s="42">
        <f t="shared" si="25"/>
        <v>0</v>
      </c>
      <c r="M34" s="38">
        <f t="shared" ref="M34:M48" si="32">C34*25*D34/100</f>
        <v>0</v>
      </c>
      <c r="N34" s="38">
        <f t="shared" si="13"/>
        <v>0</v>
      </c>
      <c r="O34" s="38">
        <f t="shared" si="14"/>
        <v>0</v>
      </c>
      <c r="P34" s="38">
        <f t="shared" si="15"/>
        <v>0</v>
      </c>
      <c r="Q34" s="38">
        <f t="shared" ref="Q34:Q48" si="33">C34*25*H34/100</f>
        <v>0</v>
      </c>
      <c r="R34" s="38">
        <f t="shared" si="16"/>
        <v>0</v>
      </c>
      <c r="S34" s="38">
        <f t="shared" si="18"/>
        <v>0</v>
      </c>
      <c r="T34" s="38">
        <f t="shared" si="17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0"/>
        <v>0</v>
      </c>
      <c r="K35" s="13">
        <f t="shared" si="31"/>
        <v>0</v>
      </c>
      <c r="L35" s="42">
        <f t="shared" si="25"/>
        <v>0</v>
      </c>
      <c r="M35" s="38">
        <f t="shared" si="32"/>
        <v>0</v>
      </c>
      <c r="N35" s="38">
        <f t="shared" si="13"/>
        <v>0</v>
      </c>
      <c r="O35" s="38">
        <f t="shared" si="14"/>
        <v>0</v>
      </c>
      <c r="P35" s="38">
        <f t="shared" si="15"/>
        <v>0</v>
      </c>
      <c r="Q35" s="38">
        <f t="shared" si="33"/>
        <v>0</v>
      </c>
      <c r="R35" s="38">
        <f t="shared" si="16"/>
        <v>0</v>
      </c>
      <c r="S35" s="38">
        <f t="shared" si="18"/>
        <v>0</v>
      </c>
      <c r="T35" s="38">
        <f t="shared" si="17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0"/>
        <v>0</v>
      </c>
      <c r="K36" s="13">
        <f t="shared" si="31"/>
        <v>0</v>
      </c>
      <c r="L36" s="42">
        <f t="shared" si="25"/>
        <v>0</v>
      </c>
      <c r="M36" s="38">
        <f t="shared" si="32"/>
        <v>0</v>
      </c>
      <c r="N36" s="38">
        <f t="shared" si="13"/>
        <v>0</v>
      </c>
      <c r="O36" s="38">
        <f t="shared" si="14"/>
        <v>0</v>
      </c>
      <c r="P36" s="38">
        <f t="shared" si="15"/>
        <v>0</v>
      </c>
      <c r="Q36" s="38">
        <f t="shared" si="33"/>
        <v>0</v>
      </c>
      <c r="R36" s="38">
        <f t="shared" si="16"/>
        <v>0</v>
      </c>
      <c r="S36" s="38">
        <f t="shared" si="18"/>
        <v>0</v>
      </c>
      <c r="T36" s="38">
        <f t="shared" si="17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0"/>
        <v>0</v>
      </c>
      <c r="K37" s="13">
        <f t="shared" si="31"/>
        <v>0</v>
      </c>
      <c r="L37" s="42">
        <f t="shared" si="25"/>
        <v>0</v>
      </c>
      <c r="M37" s="38">
        <f t="shared" si="32"/>
        <v>0</v>
      </c>
      <c r="N37" s="38">
        <f t="shared" si="13"/>
        <v>0</v>
      </c>
      <c r="O37" s="38">
        <f t="shared" si="14"/>
        <v>0</v>
      </c>
      <c r="P37" s="38">
        <f t="shared" si="15"/>
        <v>0</v>
      </c>
      <c r="Q37" s="38">
        <f t="shared" si="33"/>
        <v>0</v>
      </c>
      <c r="R37" s="38">
        <f t="shared" si="16"/>
        <v>0</v>
      </c>
      <c r="S37" s="38">
        <f t="shared" si="18"/>
        <v>0</v>
      </c>
      <c r="T37" s="38">
        <f t="shared" si="17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0"/>
        <v>0</v>
      </c>
      <c r="K38" s="13">
        <f t="shared" si="31"/>
        <v>0</v>
      </c>
      <c r="L38" s="42">
        <f t="shared" si="25"/>
        <v>0</v>
      </c>
      <c r="M38" s="38">
        <f t="shared" si="32"/>
        <v>0</v>
      </c>
      <c r="N38" s="38">
        <f t="shared" si="13"/>
        <v>0</v>
      </c>
      <c r="O38" s="38">
        <f t="shared" si="14"/>
        <v>0</v>
      </c>
      <c r="P38" s="38">
        <f t="shared" si="15"/>
        <v>0</v>
      </c>
      <c r="Q38" s="38">
        <f t="shared" si="33"/>
        <v>0</v>
      </c>
      <c r="R38" s="38">
        <f t="shared" si="16"/>
        <v>0</v>
      </c>
      <c r="S38" s="38">
        <f t="shared" si="18"/>
        <v>0</v>
      </c>
      <c r="T38" s="38">
        <f t="shared" si="17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0"/>
        <v>0</v>
      </c>
      <c r="K39" s="13">
        <f t="shared" si="31"/>
        <v>0</v>
      </c>
      <c r="L39" s="42">
        <f t="shared" si="25"/>
        <v>0</v>
      </c>
      <c r="M39" s="38">
        <f t="shared" si="32"/>
        <v>0</v>
      </c>
      <c r="N39" s="38">
        <f t="shared" si="13"/>
        <v>0</v>
      </c>
      <c r="O39" s="38">
        <f t="shared" si="14"/>
        <v>0</v>
      </c>
      <c r="P39" s="38">
        <f t="shared" si="15"/>
        <v>0</v>
      </c>
      <c r="Q39" s="38">
        <f t="shared" si="33"/>
        <v>0</v>
      </c>
      <c r="R39" s="38">
        <f t="shared" si="16"/>
        <v>0</v>
      </c>
      <c r="S39" s="38">
        <f t="shared" si="18"/>
        <v>0</v>
      </c>
      <c r="T39" s="38">
        <f t="shared" si="17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0"/>
        <v>0</v>
      </c>
      <c r="K40" s="13">
        <f t="shared" si="31"/>
        <v>0</v>
      </c>
      <c r="L40" s="42">
        <f t="shared" si="25"/>
        <v>0</v>
      </c>
      <c r="M40" s="38">
        <f t="shared" si="32"/>
        <v>0</v>
      </c>
      <c r="N40" s="38">
        <f t="shared" si="13"/>
        <v>0</v>
      </c>
      <c r="O40" s="38">
        <f t="shared" si="14"/>
        <v>0</v>
      </c>
      <c r="P40" s="38">
        <f t="shared" si="15"/>
        <v>0</v>
      </c>
      <c r="Q40" s="38">
        <f t="shared" si="33"/>
        <v>0</v>
      </c>
      <c r="R40" s="38">
        <f t="shared" si="16"/>
        <v>0</v>
      </c>
      <c r="S40" s="38">
        <f t="shared" si="18"/>
        <v>0</v>
      </c>
      <c r="T40" s="38">
        <f t="shared" si="17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0"/>
        <v>0</v>
      </c>
      <c r="K41" s="13">
        <f t="shared" si="31"/>
        <v>0</v>
      </c>
      <c r="L41" s="42">
        <f t="shared" si="25"/>
        <v>0</v>
      </c>
      <c r="M41" s="38">
        <f t="shared" si="32"/>
        <v>0</v>
      </c>
      <c r="N41" s="38">
        <f t="shared" si="13"/>
        <v>0</v>
      </c>
      <c r="O41" s="38">
        <f t="shared" si="14"/>
        <v>0</v>
      </c>
      <c r="P41" s="38">
        <f t="shared" si="15"/>
        <v>0</v>
      </c>
      <c r="Q41" s="38">
        <f t="shared" si="33"/>
        <v>0</v>
      </c>
      <c r="R41" s="38">
        <f t="shared" si="16"/>
        <v>0</v>
      </c>
      <c r="S41" s="38">
        <f t="shared" si="18"/>
        <v>0</v>
      </c>
      <c r="T41" s="38">
        <f t="shared" si="17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0"/>
        <v>0</v>
      </c>
      <c r="K42" s="13">
        <f t="shared" si="31"/>
        <v>0</v>
      </c>
      <c r="L42" s="42">
        <f t="shared" si="25"/>
        <v>0</v>
      </c>
      <c r="M42" s="38">
        <f t="shared" si="32"/>
        <v>0</v>
      </c>
      <c r="N42" s="38">
        <f t="shared" si="13"/>
        <v>0</v>
      </c>
      <c r="O42" s="38">
        <f t="shared" si="14"/>
        <v>0</v>
      </c>
      <c r="P42" s="38">
        <f t="shared" si="15"/>
        <v>0</v>
      </c>
      <c r="Q42" s="38">
        <f t="shared" si="33"/>
        <v>0</v>
      </c>
      <c r="R42" s="38">
        <f t="shared" si="16"/>
        <v>0</v>
      </c>
      <c r="S42" s="38">
        <f t="shared" si="18"/>
        <v>0</v>
      </c>
      <c r="T42" s="38">
        <f t="shared" si="17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0"/>
        <v>0</v>
      </c>
      <c r="K43" s="13">
        <f t="shared" si="31"/>
        <v>0</v>
      </c>
      <c r="L43" s="42">
        <f t="shared" si="25"/>
        <v>0</v>
      </c>
      <c r="M43" s="38">
        <f t="shared" si="32"/>
        <v>0</v>
      </c>
      <c r="N43" s="38">
        <f t="shared" si="13"/>
        <v>0</v>
      </c>
      <c r="O43" s="38">
        <f t="shared" si="14"/>
        <v>0</v>
      </c>
      <c r="P43" s="38">
        <f t="shared" si="15"/>
        <v>0</v>
      </c>
      <c r="Q43" s="38">
        <f t="shared" si="33"/>
        <v>0</v>
      </c>
      <c r="R43" s="38">
        <f t="shared" si="16"/>
        <v>0</v>
      </c>
      <c r="S43" s="38">
        <f t="shared" si="18"/>
        <v>0</v>
      </c>
      <c r="T43" s="38">
        <f t="shared" si="17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0"/>
        <v>0</v>
      </c>
      <c r="K44" s="13">
        <f t="shared" si="31"/>
        <v>0</v>
      </c>
      <c r="L44" s="42">
        <f t="shared" si="25"/>
        <v>0</v>
      </c>
      <c r="M44" s="38">
        <f t="shared" si="32"/>
        <v>0</v>
      </c>
      <c r="N44" s="38">
        <f t="shared" si="13"/>
        <v>0</v>
      </c>
      <c r="O44" s="38">
        <f t="shared" si="14"/>
        <v>0</v>
      </c>
      <c r="P44" s="38">
        <f t="shared" si="15"/>
        <v>0</v>
      </c>
      <c r="Q44" s="38">
        <f t="shared" si="33"/>
        <v>0</v>
      </c>
      <c r="R44" s="38">
        <f t="shared" si="16"/>
        <v>0</v>
      </c>
      <c r="S44" s="38">
        <f t="shared" si="18"/>
        <v>0</v>
      </c>
      <c r="T44" s="38">
        <f t="shared" si="17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0"/>
        <v>0</v>
      </c>
      <c r="K45" s="13">
        <f t="shared" si="31"/>
        <v>0</v>
      </c>
      <c r="L45" s="42">
        <f t="shared" si="25"/>
        <v>0</v>
      </c>
      <c r="M45" s="38">
        <f t="shared" si="32"/>
        <v>0</v>
      </c>
      <c r="N45" s="38">
        <f t="shared" si="13"/>
        <v>0</v>
      </c>
      <c r="O45" s="38">
        <f t="shared" si="14"/>
        <v>0</v>
      </c>
      <c r="P45" s="38">
        <f t="shared" si="15"/>
        <v>0</v>
      </c>
      <c r="Q45" s="38">
        <f t="shared" si="33"/>
        <v>0</v>
      </c>
      <c r="R45" s="38">
        <f t="shared" si="16"/>
        <v>0</v>
      </c>
      <c r="S45" s="38">
        <f t="shared" si="18"/>
        <v>0</v>
      </c>
      <c r="T45" s="38">
        <f t="shared" si="17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0"/>
        <v>0</v>
      </c>
      <c r="K46" s="13">
        <f t="shared" si="31"/>
        <v>0</v>
      </c>
      <c r="L46" s="42">
        <f t="shared" si="25"/>
        <v>0</v>
      </c>
      <c r="M46" s="38">
        <f t="shared" si="32"/>
        <v>0</v>
      </c>
      <c r="N46" s="38">
        <f t="shared" si="13"/>
        <v>0</v>
      </c>
      <c r="O46" s="38">
        <f t="shared" si="14"/>
        <v>0</v>
      </c>
      <c r="P46" s="38">
        <f t="shared" si="15"/>
        <v>0</v>
      </c>
      <c r="Q46" s="38">
        <f t="shared" si="33"/>
        <v>0</v>
      </c>
      <c r="R46" s="38">
        <f t="shared" si="16"/>
        <v>0</v>
      </c>
      <c r="S46" s="38">
        <f t="shared" si="18"/>
        <v>0</v>
      </c>
      <c r="T46" s="38">
        <f t="shared" si="17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0"/>
        <v>0</v>
      </c>
      <c r="K47" s="13">
        <f t="shared" si="31"/>
        <v>0</v>
      </c>
      <c r="L47" s="42">
        <f t="shared" si="25"/>
        <v>0</v>
      </c>
      <c r="M47" s="38">
        <f t="shared" si="32"/>
        <v>0</v>
      </c>
      <c r="N47" s="38">
        <f t="shared" si="13"/>
        <v>0</v>
      </c>
      <c r="O47" s="38">
        <f t="shared" si="14"/>
        <v>0</v>
      </c>
      <c r="P47" s="38">
        <f t="shared" si="15"/>
        <v>0</v>
      </c>
      <c r="Q47" s="38">
        <f t="shared" si="33"/>
        <v>0</v>
      </c>
      <c r="R47" s="38">
        <f t="shared" si="16"/>
        <v>0</v>
      </c>
      <c r="S47" s="38">
        <f t="shared" si="18"/>
        <v>0</v>
      </c>
      <c r="T47" s="38">
        <f t="shared" si="17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0"/>
        <v>0</v>
      </c>
      <c r="K48" s="13">
        <f t="shared" si="31"/>
        <v>0</v>
      </c>
      <c r="L48" s="42">
        <f t="shared" si="25"/>
        <v>0</v>
      </c>
      <c r="M48" s="38">
        <f t="shared" si="32"/>
        <v>0</v>
      </c>
      <c r="N48" s="38">
        <f t="shared" si="13"/>
        <v>0</v>
      </c>
      <c r="O48" s="38">
        <f t="shared" si="14"/>
        <v>0</v>
      </c>
      <c r="P48" s="38">
        <f t="shared" si="15"/>
        <v>0</v>
      </c>
      <c r="Q48" s="38">
        <f t="shared" si="33"/>
        <v>0</v>
      </c>
      <c r="R48" s="38">
        <f t="shared" si="16"/>
        <v>0</v>
      </c>
      <c r="S48" s="38">
        <f t="shared" si="18"/>
        <v>0</v>
      </c>
      <c r="T48" s="38">
        <f t="shared" si="17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4">SUM(M34:M48)</f>
        <v>0</v>
      </c>
      <c r="N49" s="35">
        <f t="shared" si="34"/>
        <v>0</v>
      </c>
      <c r="O49" s="35">
        <f t="shared" si="34"/>
        <v>0</v>
      </c>
      <c r="P49" s="35">
        <f t="shared" si="34"/>
        <v>0</v>
      </c>
      <c r="Q49" s="35">
        <f t="shared" si="34"/>
        <v>0</v>
      </c>
      <c r="R49" s="35">
        <f t="shared" si="34"/>
        <v>0</v>
      </c>
      <c r="S49" s="40">
        <f t="shared" si="34"/>
        <v>0</v>
      </c>
      <c r="T49" s="40">
        <f t="shared" si="34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5">(C51*F51)/100</f>
        <v>0</v>
      </c>
      <c r="K51" s="14">
        <f>C51*G51/100</f>
        <v>0</v>
      </c>
      <c r="L51" s="42">
        <f t="shared" si="25"/>
        <v>0</v>
      </c>
      <c r="M51" s="38">
        <f>C51*25*D51/100</f>
        <v>0</v>
      </c>
      <c r="N51" s="38">
        <f>C51*25*E51/100</f>
        <v>0</v>
      </c>
      <c r="O51" s="38">
        <f>C51*25*F51/100</f>
        <v>0</v>
      </c>
      <c r="P51" s="38">
        <f>C51*25*G51/100</f>
        <v>0</v>
      </c>
      <c r="Q51" s="38">
        <f>C51*25*H51/100</f>
        <v>0</v>
      </c>
      <c r="R51" s="38">
        <f>C51*25*I51/100</f>
        <v>0</v>
      </c>
      <c r="S51" s="38">
        <f t="shared" ref="S51:S59" si="36">M51+O51</f>
        <v>0</v>
      </c>
      <c r="T51" s="38">
        <f t="shared" ref="T51:T59" si="3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5"/>
        <v>0</v>
      </c>
      <c r="K52" s="14">
        <f t="shared" ref="K52:K59" si="38">C52*G52/100</f>
        <v>0</v>
      </c>
      <c r="L52" s="42">
        <f t="shared" si="25"/>
        <v>0</v>
      </c>
      <c r="M52" s="38">
        <f t="shared" ref="M52:M59" si="39">C52*25*D52/100</f>
        <v>0</v>
      </c>
      <c r="N52" s="38">
        <f t="shared" ref="N52:N59" si="40">C52*25*E52/100</f>
        <v>0</v>
      </c>
      <c r="O52" s="38">
        <f t="shared" ref="O52:O58" si="41">C52*25*F52/100</f>
        <v>0</v>
      </c>
      <c r="P52" s="38">
        <f t="shared" ref="P52:P58" si="42">C52*25*G52/100</f>
        <v>0</v>
      </c>
      <c r="Q52" s="38">
        <f t="shared" ref="Q52:Q58" si="43">C52*25*H52/100</f>
        <v>0</v>
      </c>
      <c r="R52" s="38">
        <f t="shared" ref="R52:R58" si="44">C52*25*I52/100</f>
        <v>0</v>
      </c>
      <c r="S52" s="38">
        <f t="shared" si="36"/>
        <v>0</v>
      </c>
      <c r="T52" s="38">
        <f t="shared" si="3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5"/>
        <v>0</v>
      </c>
      <c r="K53" s="14">
        <f t="shared" si="38"/>
        <v>0</v>
      </c>
      <c r="L53" s="42">
        <f t="shared" si="25"/>
        <v>0</v>
      </c>
      <c r="M53" s="38">
        <f t="shared" si="39"/>
        <v>0</v>
      </c>
      <c r="N53" s="38">
        <f t="shared" si="40"/>
        <v>0</v>
      </c>
      <c r="O53" s="38">
        <f t="shared" si="41"/>
        <v>0</v>
      </c>
      <c r="P53" s="38">
        <f t="shared" si="42"/>
        <v>0</v>
      </c>
      <c r="Q53" s="38">
        <f t="shared" si="43"/>
        <v>0</v>
      </c>
      <c r="R53" s="38">
        <f t="shared" si="44"/>
        <v>0</v>
      </c>
      <c r="S53" s="38">
        <f t="shared" si="36"/>
        <v>0</v>
      </c>
      <c r="T53" s="38">
        <f t="shared" si="3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5"/>
        <v>0</v>
      </c>
      <c r="K54" s="14">
        <f t="shared" si="38"/>
        <v>0</v>
      </c>
      <c r="L54" s="42">
        <f t="shared" si="25"/>
        <v>0</v>
      </c>
      <c r="M54" s="38">
        <f t="shared" si="39"/>
        <v>0</v>
      </c>
      <c r="N54" s="38">
        <f t="shared" si="40"/>
        <v>0</v>
      </c>
      <c r="O54" s="38">
        <f t="shared" si="41"/>
        <v>0</v>
      </c>
      <c r="P54" s="38">
        <f t="shared" si="42"/>
        <v>0</v>
      </c>
      <c r="Q54" s="38">
        <f t="shared" si="43"/>
        <v>0</v>
      </c>
      <c r="R54" s="38">
        <f t="shared" si="44"/>
        <v>0</v>
      </c>
      <c r="S54" s="38">
        <f t="shared" si="36"/>
        <v>0</v>
      </c>
      <c r="T54" s="38">
        <f t="shared" si="3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5"/>
        <v>0</v>
      </c>
      <c r="K55" s="14">
        <f t="shared" si="38"/>
        <v>0</v>
      </c>
      <c r="L55" s="42">
        <f t="shared" si="25"/>
        <v>0</v>
      </c>
      <c r="M55" s="38">
        <f t="shared" si="39"/>
        <v>0</v>
      </c>
      <c r="N55" s="38">
        <f t="shared" si="40"/>
        <v>0</v>
      </c>
      <c r="O55" s="38">
        <f t="shared" si="41"/>
        <v>0</v>
      </c>
      <c r="P55" s="38">
        <f t="shared" si="42"/>
        <v>0</v>
      </c>
      <c r="Q55" s="38">
        <f t="shared" si="43"/>
        <v>0</v>
      </c>
      <c r="R55" s="38">
        <f t="shared" si="44"/>
        <v>0</v>
      </c>
      <c r="S55" s="38">
        <f t="shared" si="36"/>
        <v>0</v>
      </c>
      <c r="T55" s="38">
        <f t="shared" si="3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5"/>
        <v>0</v>
      </c>
      <c r="K56" s="14">
        <f t="shared" si="38"/>
        <v>0</v>
      </c>
      <c r="L56" s="42">
        <f t="shared" si="25"/>
        <v>0</v>
      </c>
      <c r="M56" s="38">
        <f t="shared" si="39"/>
        <v>0</v>
      </c>
      <c r="N56" s="38">
        <f t="shared" si="40"/>
        <v>0</v>
      </c>
      <c r="O56" s="38">
        <f t="shared" si="41"/>
        <v>0</v>
      </c>
      <c r="P56" s="38">
        <f t="shared" si="42"/>
        <v>0</v>
      </c>
      <c r="Q56" s="38">
        <f t="shared" si="43"/>
        <v>0</v>
      </c>
      <c r="R56" s="38">
        <f t="shared" si="44"/>
        <v>0</v>
      </c>
      <c r="S56" s="38">
        <f t="shared" si="36"/>
        <v>0</v>
      </c>
      <c r="T56" s="38">
        <f t="shared" si="3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5"/>
        <v>0</v>
      </c>
      <c r="K57" s="14">
        <f t="shared" si="38"/>
        <v>0</v>
      </c>
      <c r="L57" s="42">
        <f t="shared" si="25"/>
        <v>0</v>
      </c>
      <c r="M57" s="38">
        <f t="shared" si="39"/>
        <v>0</v>
      </c>
      <c r="N57" s="38">
        <f t="shared" si="40"/>
        <v>0</v>
      </c>
      <c r="O57" s="38">
        <f t="shared" si="41"/>
        <v>0</v>
      </c>
      <c r="P57" s="38">
        <f t="shared" si="42"/>
        <v>0</v>
      </c>
      <c r="Q57" s="38">
        <f t="shared" si="43"/>
        <v>0</v>
      </c>
      <c r="R57" s="38">
        <f t="shared" si="44"/>
        <v>0</v>
      </c>
      <c r="S57" s="38">
        <f t="shared" si="36"/>
        <v>0</v>
      </c>
      <c r="T57" s="38">
        <f t="shared" si="3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5"/>
        <v>0</v>
      </c>
      <c r="K58" s="14">
        <f t="shared" si="38"/>
        <v>0</v>
      </c>
      <c r="L58" s="42">
        <f t="shared" si="25"/>
        <v>0</v>
      </c>
      <c r="M58" s="38">
        <f t="shared" si="39"/>
        <v>0</v>
      </c>
      <c r="N58" s="38">
        <f t="shared" si="40"/>
        <v>0</v>
      </c>
      <c r="O58" s="38">
        <f t="shared" si="41"/>
        <v>0</v>
      </c>
      <c r="P58" s="38">
        <f t="shared" si="42"/>
        <v>0</v>
      </c>
      <c r="Q58" s="38">
        <f t="shared" si="43"/>
        <v>0</v>
      </c>
      <c r="R58" s="38">
        <f t="shared" si="44"/>
        <v>0</v>
      </c>
      <c r="S58" s="38">
        <f t="shared" si="36"/>
        <v>0</v>
      </c>
      <c r="T58" s="38">
        <f t="shared" si="3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5"/>
        <v>0</v>
      </c>
      <c r="K59" s="14">
        <f t="shared" si="38"/>
        <v>0</v>
      </c>
      <c r="L59" s="42">
        <f t="shared" si="25"/>
        <v>0</v>
      </c>
      <c r="M59" s="38">
        <f t="shared" si="39"/>
        <v>0</v>
      </c>
      <c r="N59" s="38">
        <f t="shared" si="40"/>
        <v>0</v>
      </c>
      <c r="O59" s="38">
        <f>C59*25*F59/100</f>
        <v>0</v>
      </c>
      <c r="P59" s="38">
        <f>C59*25*G59/100</f>
        <v>0</v>
      </c>
      <c r="Q59" s="38">
        <f>C59*25*H59/100</f>
        <v>0</v>
      </c>
      <c r="R59" s="38">
        <f>C59*25*I59/100</f>
        <v>0</v>
      </c>
      <c r="S59" s="38">
        <f t="shared" si="36"/>
        <v>0</v>
      </c>
      <c r="T59" s="38">
        <f t="shared" si="3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7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8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8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9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sheetPr>
    <pageSetUpPr fitToPage="1"/>
  </sheetPr>
  <dimension ref="A1:X82"/>
  <sheetViews>
    <sheetView tabSelected="1" topLeftCell="A58" workbookViewId="0">
      <selection activeCell="B62" sqref="B60:B62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2" t="s">
        <v>22</v>
      </c>
      <c r="E1" s="92"/>
      <c r="F1" s="93" t="s">
        <v>23</v>
      </c>
      <c r="G1" s="94"/>
      <c r="H1" s="92" t="s">
        <v>24</v>
      </c>
      <c r="I1" s="95"/>
      <c r="J1" s="18" t="s">
        <v>34</v>
      </c>
      <c r="K1" s="18" t="s">
        <v>35</v>
      </c>
      <c r="L1" s="3" t="s">
        <v>1</v>
      </c>
      <c r="M1" s="90" t="s">
        <v>25</v>
      </c>
      <c r="N1" s="90"/>
      <c r="O1" s="90" t="s">
        <v>26</v>
      </c>
      <c r="P1" s="91"/>
      <c r="Q1" s="90" t="s">
        <v>27</v>
      </c>
      <c r="R1" s="91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54" t="s">
        <v>43</v>
      </c>
      <c r="C2" s="55">
        <v>4</v>
      </c>
      <c r="D2" s="56">
        <v>40</v>
      </c>
      <c r="E2" s="56">
        <v>55</v>
      </c>
      <c r="F2" s="57">
        <v>15</v>
      </c>
      <c r="G2" s="57">
        <v>30</v>
      </c>
      <c r="H2" s="56">
        <v>25</v>
      </c>
      <c r="I2" s="56">
        <v>35</v>
      </c>
      <c r="J2" s="58">
        <f>C2*F2/100</f>
        <v>0.6</v>
      </c>
      <c r="K2" s="58">
        <f>C2*G2/100</f>
        <v>1.2</v>
      </c>
      <c r="L2" s="59">
        <f>C2*25</f>
        <v>100</v>
      </c>
      <c r="M2" s="60">
        <f>C2*25*D2/100</f>
        <v>40</v>
      </c>
      <c r="N2" s="60">
        <f>C2*25*E2/100</f>
        <v>55</v>
      </c>
      <c r="O2" s="60">
        <f>C2*25*F2/100</f>
        <v>15</v>
      </c>
      <c r="P2" s="60">
        <f>C2*25*G2/100</f>
        <v>30</v>
      </c>
      <c r="Q2" s="60">
        <f>C2*25*H2/100</f>
        <v>25</v>
      </c>
      <c r="R2" s="60">
        <f>C2*25*I2/100</f>
        <v>35</v>
      </c>
      <c r="S2" s="60">
        <f>M2+O2</f>
        <v>55</v>
      </c>
      <c r="T2" s="60">
        <f>N2+P2</f>
        <v>85</v>
      </c>
      <c r="U2" s="46"/>
      <c r="V2" s="46"/>
      <c r="W2" s="46"/>
      <c r="X2" s="46"/>
    </row>
    <row r="3" spans="1:24" ht="12.9" customHeight="1" x14ac:dyDescent="0.3">
      <c r="A3" s="3">
        <v>1</v>
      </c>
      <c r="B3" s="20" t="s">
        <v>44</v>
      </c>
      <c r="C3" s="4">
        <v>2</v>
      </c>
      <c r="D3" s="6">
        <v>35</v>
      </c>
      <c r="E3" s="6">
        <v>50</v>
      </c>
      <c r="F3" s="5">
        <v>20</v>
      </c>
      <c r="G3" s="5">
        <v>35</v>
      </c>
      <c r="H3" s="6">
        <v>25</v>
      </c>
      <c r="I3" s="6">
        <v>35</v>
      </c>
      <c r="J3" s="14">
        <f t="shared" ref="J3:J16" si="0">C3*F3/100</f>
        <v>0.4</v>
      </c>
      <c r="K3" s="14">
        <f t="shared" ref="K3:K16" si="1">C3*G3/100</f>
        <v>0.7</v>
      </c>
      <c r="L3" s="42">
        <f t="shared" ref="L3:L16" si="2">C3*25</f>
        <v>50</v>
      </c>
      <c r="M3" s="38">
        <f t="shared" ref="M3:M16" si="3">C3*25*D3/100</f>
        <v>17.5</v>
      </c>
      <c r="N3" s="38">
        <f t="shared" ref="N3:N48" si="4">C3*25*E3/100</f>
        <v>25</v>
      </c>
      <c r="O3" s="38">
        <f t="shared" ref="O3:O48" si="5">C3*25*F3/100</f>
        <v>10</v>
      </c>
      <c r="P3" s="38">
        <f t="shared" ref="P3:P48" si="6">C3*25*G3/100</f>
        <v>17.5</v>
      </c>
      <c r="Q3" s="38">
        <f t="shared" ref="Q3:Q32" si="7">C3*25*H3/100</f>
        <v>12.5</v>
      </c>
      <c r="R3" s="38">
        <f t="shared" ref="R3:R48" si="8">C3*25*I3/100</f>
        <v>17.5</v>
      </c>
      <c r="S3" s="38">
        <f t="shared" ref="S3:T18" si="9">M3+O3</f>
        <v>27.5</v>
      </c>
      <c r="T3" s="38">
        <f t="shared" si="9"/>
        <v>42.5</v>
      </c>
      <c r="U3" s="46"/>
      <c r="V3" s="46"/>
      <c r="W3" s="46"/>
      <c r="X3" s="46"/>
    </row>
    <row r="4" spans="1:24" ht="12.9" customHeight="1" x14ac:dyDescent="0.3">
      <c r="A4" s="3">
        <v>1</v>
      </c>
      <c r="B4" s="20" t="s">
        <v>45</v>
      </c>
      <c r="C4" s="4">
        <v>4</v>
      </c>
      <c r="D4" s="6">
        <v>30</v>
      </c>
      <c r="E4" s="6">
        <v>50</v>
      </c>
      <c r="F4" s="5">
        <v>25</v>
      </c>
      <c r="G4" s="5">
        <v>35</v>
      </c>
      <c r="H4" s="6">
        <v>25</v>
      </c>
      <c r="I4" s="6">
        <v>35</v>
      </c>
      <c r="J4" s="14">
        <f t="shared" si="0"/>
        <v>1</v>
      </c>
      <c r="K4" s="14">
        <f t="shared" si="1"/>
        <v>1.4</v>
      </c>
      <c r="L4" s="42">
        <f t="shared" si="2"/>
        <v>100</v>
      </c>
      <c r="M4" s="38">
        <f t="shared" si="3"/>
        <v>30</v>
      </c>
      <c r="N4" s="38">
        <f t="shared" si="4"/>
        <v>50</v>
      </c>
      <c r="O4" s="38">
        <f t="shared" si="5"/>
        <v>25</v>
      </c>
      <c r="P4" s="38">
        <f t="shared" si="6"/>
        <v>35</v>
      </c>
      <c r="Q4" s="38">
        <f t="shared" si="7"/>
        <v>25</v>
      </c>
      <c r="R4" s="38">
        <f t="shared" si="8"/>
        <v>35</v>
      </c>
      <c r="S4" s="38">
        <f t="shared" si="9"/>
        <v>55</v>
      </c>
      <c r="T4" s="38">
        <f t="shared" si="9"/>
        <v>85</v>
      </c>
      <c r="U4" s="46"/>
      <c r="V4" s="46"/>
      <c r="W4" s="46"/>
      <c r="X4" s="46"/>
    </row>
    <row r="5" spans="1:24" ht="12.45" customHeight="1" x14ac:dyDescent="0.3">
      <c r="A5" s="3">
        <v>1</v>
      </c>
      <c r="B5" s="20" t="s">
        <v>46</v>
      </c>
      <c r="C5" s="4">
        <v>4</v>
      </c>
      <c r="D5" s="6">
        <v>40</v>
      </c>
      <c r="E5" s="6">
        <v>60</v>
      </c>
      <c r="F5" s="5">
        <v>15</v>
      </c>
      <c r="G5" s="5">
        <v>25</v>
      </c>
      <c r="H5" s="6">
        <v>25</v>
      </c>
      <c r="I5" s="6">
        <v>35</v>
      </c>
      <c r="J5" s="14">
        <f t="shared" si="0"/>
        <v>0.6</v>
      </c>
      <c r="K5" s="14">
        <f t="shared" si="1"/>
        <v>1</v>
      </c>
      <c r="L5" s="42">
        <f t="shared" si="2"/>
        <v>100</v>
      </c>
      <c r="M5" s="38">
        <f t="shared" si="3"/>
        <v>40</v>
      </c>
      <c r="N5" s="38">
        <f t="shared" si="4"/>
        <v>60</v>
      </c>
      <c r="O5" s="38">
        <f t="shared" si="5"/>
        <v>15</v>
      </c>
      <c r="P5" s="38">
        <f t="shared" si="6"/>
        <v>25</v>
      </c>
      <c r="Q5" s="38">
        <f t="shared" si="7"/>
        <v>25</v>
      </c>
      <c r="R5" s="38">
        <f t="shared" si="8"/>
        <v>35</v>
      </c>
      <c r="S5" s="38">
        <f t="shared" si="9"/>
        <v>55</v>
      </c>
      <c r="T5" s="38">
        <f t="shared" si="9"/>
        <v>85</v>
      </c>
      <c r="U5" s="46"/>
      <c r="V5" s="46"/>
      <c r="W5" s="46"/>
      <c r="X5" s="46"/>
    </row>
    <row r="6" spans="1:24" ht="12.9" customHeight="1" x14ac:dyDescent="0.3">
      <c r="A6" s="3">
        <v>1</v>
      </c>
      <c r="B6" s="20" t="s">
        <v>47</v>
      </c>
      <c r="C6" s="4">
        <v>6</v>
      </c>
      <c r="D6" s="6">
        <v>50</v>
      </c>
      <c r="E6" s="6">
        <v>60</v>
      </c>
      <c r="F6" s="5">
        <v>25</v>
      </c>
      <c r="G6" s="5">
        <v>45</v>
      </c>
      <c r="H6" s="6">
        <v>5</v>
      </c>
      <c r="I6" s="6">
        <v>15</v>
      </c>
      <c r="J6" s="14">
        <f t="shared" si="0"/>
        <v>1.5</v>
      </c>
      <c r="K6" s="14">
        <f t="shared" si="1"/>
        <v>2.7</v>
      </c>
      <c r="L6" s="42">
        <f t="shared" si="2"/>
        <v>150</v>
      </c>
      <c r="M6" s="38">
        <f t="shared" si="3"/>
        <v>75</v>
      </c>
      <c r="N6" s="38">
        <f t="shared" si="4"/>
        <v>90</v>
      </c>
      <c r="O6" s="38">
        <f t="shared" si="5"/>
        <v>37.5</v>
      </c>
      <c r="P6" s="38">
        <f t="shared" si="6"/>
        <v>67.5</v>
      </c>
      <c r="Q6" s="38">
        <f t="shared" si="7"/>
        <v>7.5</v>
      </c>
      <c r="R6" s="38">
        <f t="shared" si="8"/>
        <v>22.5</v>
      </c>
      <c r="S6" s="38">
        <f t="shared" si="9"/>
        <v>112.5</v>
      </c>
      <c r="T6" s="38">
        <f t="shared" si="9"/>
        <v>157.5</v>
      </c>
      <c r="U6" s="46"/>
      <c r="V6" s="46"/>
      <c r="W6" s="46"/>
      <c r="X6" s="46"/>
    </row>
    <row r="7" spans="1:24" ht="27.6" x14ac:dyDescent="0.3">
      <c r="A7" s="3">
        <v>1</v>
      </c>
      <c r="B7" s="20" t="s">
        <v>48</v>
      </c>
      <c r="C7" s="4">
        <v>5</v>
      </c>
      <c r="D7" s="6">
        <v>20</v>
      </c>
      <c r="E7" s="6">
        <v>35</v>
      </c>
      <c r="F7" s="5">
        <v>25</v>
      </c>
      <c r="G7" s="5">
        <v>40</v>
      </c>
      <c r="H7" s="6">
        <v>35</v>
      </c>
      <c r="I7" s="6">
        <v>45</v>
      </c>
      <c r="J7" s="14">
        <f t="shared" si="0"/>
        <v>1.25</v>
      </c>
      <c r="K7" s="14">
        <f t="shared" si="1"/>
        <v>2</v>
      </c>
      <c r="L7" s="42">
        <f t="shared" si="2"/>
        <v>125</v>
      </c>
      <c r="M7" s="38">
        <f t="shared" si="3"/>
        <v>25</v>
      </c>
      <c r="N7" s="38">
        <f t="shared" si="4"/>
        <v>43.75</v>
      </c>
      <c r="O7" s="38">
        <f t="shared" si="5"/>
        <v>31.25</v>
      </c>
      <c r="P7" s="38">
        <f t="shared" si="6"/>
        <v>50</v>
      </c>
      <c r="Q7" s="38">
        <f t="shared" si="7"/>
        <v>43.75</v>
      </c>
      <c r="R7" s="38">
        <f t="shared" si="8"/>
        <v>56.25</v>
      </c>
      <c r="S7" s="38">
        <f t="shared" si="9"/>
        <v>56.25</v>
      </c>
      <c r="T7" s="38">
        <f t="shared" si="9"/>
        <v>93.75</v>
      </c>
      <c r="U7" s="46"/>
      <c r="V7" s="46"/>
      <c r="W7" s="46"/>
      <c r="X7" s="46"/>
    </row>
    <row r="8" spans="1:24" x14ac:dyDescent="0.3">
      <c r="A8" s="3">
        <v>1</v>
      </c>
      <c r="B8" s="20" t="s">
        <v>49</v>
      </c>
      <c r="C8" s="4">
        <v>3</v>
      </c>
      <c r="D8" s="6">
        <v>45</v>
      </c>
      <c r="E8" s="6">
        <v>60</v>
      </c>
      <c r="F8" s="5">
        <v>30</v>
      </c>
      <c r="G8" s="5">
        <v>45</v>
      </c>
      <c r="H8" s="6">
        <v>5</v>
      </c>
      <c r="I8" s="6">
        <v>15</v>
      </c>
      <c r="J8" s="14">
        <f t="shared" si="0"/>
        <v>0.9</v>
      </c>
      <c r="K8" s="14">
        <f t="shared" si="1"/>
        <v>1.35</v>
      </c>
      <c r="L8" s="42">
        <f t="shared" si="2"/>
        <v>75</v>
      </c>
      <c r="M8" s="38">
        <f t="shared" si="3"/>
        <v>33.75</v>
      </c>
      <c r="N8" s="38">
        <f t="shared" si="4"/>
        <v>45</v>
      </c>
      <c r="O8" s="38">
        <f t="shared" si="5"/>
        <v>22.5</v>
      </c>
      <c r="P8" s="38">
        <f t="shared" si="6"/>
        <v>33.75</v>
      </c>
      <c r="Q8" s="38">
        <f t="shared" si="7"/>
        <v>3.75</v>
      </c>
      <c r="R8" s="38">
        <f t="shared" si="8"/>
        <v>11.25</v>
      </c>
      <c r="S8" s="38">
        <f t="shared" si="9"/>
        <v>56.25</v>
      </c>
      <c r="T8" s="38">
        <f t="shared" si="9"/>
        <v>78.75</v>
      </c>
      <c r="U8" s="46"/>
      <c r="V8" s="46"/>
      <c r="W8" s="46"/>
      <c r="X8" s="46"/>
    </row>
    <row r="9" spans="1:24" x14ac:dyDescent="0.3">
      <c r="A9" s="3">
        <v>1</v>
      </c>
      <c r="B9" s="20" t="s">
        <v>50</v>
      </c>
      <c r="C9" s="4">
        <v>3</v>
      </c>
      <c r="D9" s="6">
        <v>45</v>
      </c>
      <c r="E9" s="6">
        <v>60</v>
      </c>
      <c r="F9" s="5">
        <v>30</v>
      </c>
      <c r="G9" s="5">
        <v>45</v>
      </c>
      <c r="H9" s="6">
        <v>5</v>
      </c>
      <c r="I9" s="6">
        <v>15</v>
      </c>
      <c r="J9" s="14">
        <f t="shared" si="0"/>
        <v>0.9</v>
      </c>
      <c r="K9" s="14">
        <f t="shared" si="1"/>
        <v>1.35</v>
      </c>
      <c r="L9" s="42">
        <f t="shared" si="2"/>
        <v>75</v>
      </c>
      <c r="M9" s="38">
        <f t="shared" si="3"/>
        <v>33.75</v>
      </c>
      <c r="N9" s="38">
        <f t="shared" si="4"/>
        <v>45</v>
      </c>
      <c r="O9" s="38">
        <f t="shared" si="5"/>
        <v>22.5</v>
      </c>
      <c r="P9" s="38">
        <f t="shared" si="6"/>
        <v>33.75</v>
      </c>
      <c r="Q9" s="38">
        <f t="shared" si="7"/>
        <v>3.75</v>
      </c>
      <c r="R9" s="38">
        <f t="shared" si="8"/>
        <v>11.25</v>
      </c>
      <c r="S9" s="38">
        <f t="shared" si="9"/>
        <v>56.25</v>
      </c>
      <c r="T9" s="38">
        <f t="shared" si="9"/>
        <v>78.75</v>
      </c>
      <c r="U9" s="46"/>
      <c r="V9" s="46"/>
      <c r="W9" s="46"/>
      <c r="X9" s="46"/>
    </row>
    <row r="10" spans="1:24" ht="41.4" x14ac:dyDescent="0.3">
      <c r="A10" s="3">
        <v>1</v>
      </c>
      <c r="B10" s="20" t="s">
        <v>77</v>
      </c>
      <c r="C10" s="4">
        <v>4</v>
      </c>
      <c r="D10" s="6">
        <v>50</v>
      </c>
      <c r="E10" s="6">
        <v>70</v>
      </c>
      <c r="F10" s="5">
        <v>10</v>
      </c>
      <c r="G10" s="5">
        <v>20</v>
      </c>
      <c r="H10" s="6">
        <v>20</v>
      </c>
      <c r="I10" s="6">
        <v>30</v>
      </c>
      <c r="J10" s="14">
        <f t="shared" si="0"/>
        <v>0.4</v>
      </c>
      <c r="K10" s="14">
        <f t="shared" si="1"/>
        <v>0.8</v>
      </c>
      <c r="L10" s="42">
        <f t="shared" si="2"/>
        <v>100</v>
      </c>
      <c r="M10" s="38">
        <f t="shared" si="3"/>
        <v>50</v>
      </c>
      <c r="N10" s="38">
        <f t="shared" si="4"/>
        <v>70</v>
      </c>
      <c r="O10" s="38">
        <f t="shared" si="5"/>
        <v>10</v>
      </c>
      <c r="P10" s="38">
        <f t="shared" si="6"/>
        <v>20</v>
      </c>
      <c r="Q10" s="38">
        <f t="shared" si="7"/>
        <v>20</v>
      </c>
      <c r="R10" s="38">
        <f t="shared" si="8"/>
        <v>30</v>
      </c>
      <c r="S10" s="38">
        <f t="shared" si="9"/>
        <v>60</v>
      </c>
      <c r="T10" s="38">
        <f t="shared" si="9"/>
        <v>90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7.5500000000000007</v>
      </c>
      <c r="K17" s="35">
        <f>SUM(K2:K16)</f>
        <v>12.5</v>
      </c>
      <c r="L17" s="43"/>
      <c r="M17" s="35">
        <f t="shared" ref="M17:T17" si="10">SUM(M2:M16)</f>
        <v>345</v>
      </c>
      <c r="N17" s="35">
        <f t="shared" si="10"/>
        <v>483.75</v>
      </c>
      <c r="O17" s="35">
        <f t="shared" si="10"/>
        <v>188.75</v>
      </c>
      <c r="P17" s="35">
        <f t="shared" si="10"/>
        <v>312.5</v>
      </c>
      <c r="Q17" s="35">
        <f t="shared" si="10"/>
        <v>166.25</v>
      </c>
      <c r="R17" s="35">
        <f t="shared" si="10"/>
        <v>253.75</v>
      </c>
      <c r="S17" s="40">
        <f t="shared" si="10"/>
        <v>533.75</v>
      </c>
      <c r="T17" s="40">
        <f t="shared" si="10"/>
        <v>796.25</v>
      </c>
      <c r="U17" s="47">
        <v>490</v>
      </c>
      <c r="V17" s="45">
        <f>U17+S17</f>
        <v>1023.75</v>
      </c>
      <c r="W17" s="45">
        <f>T17+U17</f>
        <v>1286.25</v>
      </c>
      <c r="X17" s="45">
        <v>1225</v>
      </c>
    </row>
    <row r="18" spans="1:24" x14ac:dyDescent="0.3">
      <c r="A18" s="1">
        <v>2</v>
      </c>
      <c r="B18" s="21" t="s">
        <v>51</v>
      </c>
      <c r="C18" s="38">
        <v>4</v>
      </c>
      <c r="D18" s="6">
        <v>40</v>
      </c>
      <c r="E18" s="6">
        <v>50</v>
      </c>
      <c r="F18" s="5">
        <v>20</v>
      </c>
      <c r="G18" s="5">
        <v>35</v>
      </c>
      <c r="H18" s="6">
        <v>20</v>
      </c>
      <c r="I18" s="6">
        <v>35</v>
      </c>
      <c r="J18" s="14">
        <f>(C18*F18)/100</f>
        <v>0.8</v>
      </c>
      <c r="K18" s="14">
        <f>C18*G18/100</f>
        <v>1.4</v>
      </c>
      <c r="L18" s="42">
        <f t="shared" ref="L18:L75" si="11">C18*25</f>
        <v>100</v>
      </c>
      <c r="M18" s="38">
        <f t="shared" ref="M18:M32" si="12">C18*25*D18/100</f>
        <v>40</v>
      </c>
      <c r="N18" s="38">
        <f t="shared" si="4"/>
        <v>50</v>
      </c>
      <c r="O18" s="38">
        <f t="shared" si="5"/>
        <v>20</v>
      </c>
      <c r="P18" s="38">
        <f t="shared" si="6"/>
        <v>35</v>
      </c>
      <c r="Q18" s="38">
        <f t="shared" si="7"/>
        <v>20</v>
      </c>
      <c r="R18" s="38">
        <f t="shared" si="8"/>
        <v>35</v>
      </c>
      <c r="S18" s="38">
        <f t="shared" si="9"/>
        <v>60</v>
      </c>
      <c r="T18" s="38">
        <f t="shared" si="9"/>
        <v>85</v>
      </c>
      <c r="U18" s="46"/>
      <c r="V18" s="46"/>
      <c r="W18" s="46"/>
      <c r="X18" s="46"/>
    </row>
    <row r="19" spans="1:24" x14ac:dyDescent="0.3">
      <c r="A19" s="1">
        <v>2</v>
      </c>
      <c r="B19" s="21" t="s">
        <v>52</v>
      </c>
      <c r="C19" s="38">
        <v>3</v>
      </c>
      <c r="D19" s="6">
        <v>45</v>
      </c>
      <c r="E19" s="6">
        <v>60</v>
      </c>
      <c r="F19" s="5">
        <v>30</v>
      </c>
      <c r="G19" s="5">
        <v>45</v>
      </c>
      <c r="H19" s="6">
        <v>5</v>
      </c>
      <c r="I19" s="6">
        <v>15</v>
      </c>
      <c r="J19" s="14">
        <f t="shared" ref="J19:J32" si="13">(C19*F19)/100</f>
        <v>0.9</v>
      </c>
      <c r="K19" s="14">
        <f t="shared" ref="K19:K32" si="14">C19*G19/100</f>
        <v>1.35</v>
      </c>
      <c r="L19" s="42">
        <f t="shared" si="11"/>
        <v>75</v>
      </c>
      <c r="M19" s="38">
        <f t="shared" si="12"/>
        <v>33.75</v>
      </c>
      <c r="N19" s="38">
        <f t="shared" si="4"/>
        <v>45</v>
      </c>
      <c r="O19" s="38">
        <f t="shared" si="5"/>
        <v>22.5</v>
      </c>
      <c r="P19" s="38">
        <f t="shared" si="6"/>
        <v>33.75</v>
      </c>
      <c r="Q19" s="38">
        <f t="shared" si="7"/>
        <v>3.75</v>
      </c>
      <c r="R19" s="38">
        <f t="shared" si="8"/>
        <v>11.25</v>
      </c>
      <c r="S19" s="38">
        <f t="shared" ref="S19:T48" si="15">M19+O19</f>
        <v>56.25</v>
      </c>
      <c r="T19" s="38">
        <f t="shared" si="15"/>
        <v>78.75</v>
      </c>
    </row>
    <row r="20" spans="1:24" x14ac:dyDescent="0.3">
      <c r="A20" s="1">
        <v>2</v>
      </c>
      <c r="B20" s="21" t="s">
        <v>53</v>
      </c>
      <c r="C20" s="38">
        <v>3</v>
      </c>
      <c r="D20" s="6">
        <v>45</v>
      </c>
      <c r="E20" s="6">
        <v>50</v>
      </c>
      <c r="F20" s="5">
        <v>20</v>
      </c>
      <c r="G20" s="5">
        <v>45</v>
      </c>
      <c r="H20" s="6">
        <v>15</v>
      </c>
      <c r="I20" s="6">
        <v>25</v>
      </c>
      <c r="J20" s="14">
        <f t="shared" si="13"/>
        <v>0.6</v>
      </c>
      <c r="K20" s="14">
        <f t="shared" si="14"/>
        <v>1.35</v>
      </c>
      <c r="L20" s="42">
        <f t="shared" si="11"/>
        <v>75</v>
      </c>
      <c r="M20" s="38">
        <f t="shared" si="12"/>
        <v>33.75</v>
      </c>
      <c r="N20" s="38">
        <f t="shared" si="4"/>
        <v>37.5</v>
      </c>
      <c r="O20" s="38">
        <f t="shared" si="5"/>
        <v>15</v>
      </c>
      <c r="P20" s="38">
        <f t="shared" si="6"/>
        <v>33.75</v>
      </c>
      <c r="Q20" s="38">
        <f t="shared" si="7"/>
        <v>11.25</v>
      </c>
      <c r="R20" s="38">
        <f t="shared" si="8"/>
        <v>18.75</v>
      </c>
      <c r="S20" s="38">
        <f t="shared" si="15"/>
        <v>48.75</v>
      </c>
      <c r="T20" s="38">
        <f t="shared" si="15"/>
        <v>71.25</v>
      </c>
    </row>
    <row r="21" spans="1:24" x14ac:dyDescent="0.3">
      <c r="A21" s="1">
        <v>2</v>
      </c>
      <c r="B21" s="21" t="s">
        <v>54</v>
      </c>
      <c r="C21" s="38">
        <v>2</v>
      </c>
      <c r="D21" s="6">
        <v>50</v>
      </c>
      <c r="E21" s="6">
        <v>65</v>
      </c>
      <c r="F21" s="5">
        <v>10</v>
      </c>
      <c r="G21" s="5">
        <v>20</v>
      </c>
      <c r="H21" s="6">
        <v>20</v>
      </c>
      <c r="I21" s="6">
        <v>35</v>
      </c>
      <c r="J21" s="14">
        <f t="shared" si="13"/>
        <v>0.2</v>
      </c>
      <c r="K21" s="14">
        <f t="shared" si="14"/>
        <v>0.4</v>
      </c>
      <c r="L21" s="42">
        <f t="shared" si="11"/>
        <v>50</v>
      </c>
      <c r="M21" s="38">
        <f t="shared" si="12"/>
        <v>25</v>
      </c>
      <c r="N21" s="38">
        <f t="shared" si="4"/>
        <v>32.5</v>
      </c>
      <c r="O21" s="38">
        <f t="shared" si="5"/>
        <v>5</v>
      </c>
      <c r="P21" s="38">
        <f t="shared" si="6"/>
        <v>10</v>
      </c>
      <c r="Q21" s="38">
        <f t="shared" si="7"/>
        <v>10</v>
      </c>
      <c r="R21" s="38">
        <f t="shared" si="8"/>
        <v>17.5</v>
      </c>
      <c r="S21" s="38">
        <f t="shared" si="15"/>
        <v>30</v>
      </c>
      <c r="T21" s="38">
        <f t="shared" si="15"/>
        <v>42.5</v>
      </c>
    </row>
    <row r="22" spans="1:24" x14ac:dyDescent="0.3">
      <c r="A22" s="1">
        <v>2</v>
      </c>
      <c r="B22" s="21" t="s">
        <v>55</v>
      </c>
      <c r="C22" s="38">
        <v>5</v>
      </c>
      <c r="D22" s="6">
        <v>40</v>
      </c>
      <c r="E22" s="6">
        <v>50</v>
      </c>
      <c r="F22" s="5">
        <v>25</v>
      </c>
      <c r="G22" s="5">
        <v>35</v>
      </c>
      <c r="H22" s="6">
        <v>15</v>
      </c>
      <c r="I22" s="6">
        <v>35</v>
      </c>
      <c r="J22" s="14">
        <f t="shared" si="13"/>
        <v>1.25</v>
      </c>
      <c r="K22" s="14">
        <f t="shared" si="14"/>
        <v>1.75</v>
      </c>
      <c r="L22" s="42">
        <f t="shared" si="11"/>
        <v>125</v>
      </c>
      <c r="M22" s="38">
        <f t="shared" si="12"/>
        <v>50</v>
      </c>
      <c r="N22" s="38">
        <f t="shared" si="4"/>
        <v>62.5</v>
      </c>
      <c r="O22" s="38">
        <f t="shared" si="5"/>
        <v>31.25</v>
      </c>
      <c r="P22" s="38">
        <f t="shared" si="6"/>
        <v>43.75</v>
      </c>
      <c r="Q22" s="38">
        <f t="shared" si="7"/>
        <v>18.75</v>
      </c>
      <c r="R22" s="38">
        <f t="shared" si="8"/>
        <v>43.75</v>
      </c>
      <c r="S22" s="38">
        <f t="shared" si="15"/>
        <v>81.25</v>
      </c>
      <c r="T22" s="38">
        <f t="shared" si="15"/>
        <v>106.25</v>
      </c>
    </row>
    <row r="23" spans="1:24" x14ac:dyDescent="0.3">
      <c r="A23" s="1">
        <v>2</v>
      </c>
      <c r="B23" s="21" t="s">
        <v>56</v>
      </c>
      <c r="C23" s="38">
        <v>3</v>
      </c>
      <c r="D23" s="6">
        <v>30</v>
      </c>
      <c r="E23" s="6">
        <v>40</v>
      </c>
      <c r="F23" s="5">
        <v>45</v>
      </c>
      <c r="G23" s="5">
        <v>65</v>
      </c>
      <c r="H23" s="6">
        <v>5</v>
      </c>
      <c r="I23" s="6">
        <v>15</v>
      </c>
      <c r="J23" s="14">
        <f t="shared" si="13"/>
        <v>1.35</v>
      </c>
      <c r="K23" s="14">
        <f t="shared" si="14"/>
        <v>1.95</v>
      </c>
      <c r="L23" s="42">
        <f t="shared" si="11"/>
        <v>75</v>
      </c>
      <c r="M23" s="38">
        <f t="shared" si="12"/>
        <v>22.5</v>
      </c>
      <c r="N23" s="38">
        <f t="shared" si="4"/>
        <v>30</v>
      </c>
      <c r="O23" s="38">
        <f t="shared" si="5"/>
        <v>33.75</v>
      </c>
      <c r="P23" s="38">
        <f t="shared" si="6"/>
        <v>48.75</v>
      </c>
      <c r="Q23" s="38">
        <f t="shared" si="7"/>
        <v>3.75</v>
      </c>
      <c r="R23" s="38">
        <f t="shared" si="8"/>
        <v>11.25</v>
      </c>
      <c r="S23" s="38">
        <f t="shared" si="15"/>
        <v>56.25</v>
      </c>
      <c r="T23" s="38">
        <f t="shared" si="15"/>
        <v>78.75</v>
      </c>
    </row>
    <row r="24" spans="1:24" x14ac:dyDescent="0.3">
      <c r="A24" s="1">
        <v>2</v>
      </c>
      <c r="B24" s="21" t="s">
        <v>57</v>
      </c>
      <c r="C24" s="38">
        <v>5</v>
      </c>
      <c r="D24" s="6">
        <v>20</v>
      </c>
      <c r="E24" s="6">
        <v>35</v>
      </c>
      <c r="F24" s="5">
        <v>25</v>
      </c>
      <c r="G24" s="5">
        <v>40</v>
      </c>
      <c r="H24" s="6">
        <v>35</v>
      </c>
      <c r="I24" s="6">
        <v>45</v>
      </c>
      <c r="J24" s="14">
        <f t="shared" si="13"/>
        <v>1.25</v>
      </c>
      <c r="K24" s="14">
        <f t="shared" si="14"/>
        <v>2</v>
      </c>
      <c r="L24" s="42">
        <f t="shared" si="11"/>
        <v>125</v>
      </c>
      <c r="M24" s="38">
        <f t="shared" si="12"/>
        <v>25</v>
      </c>
      <c r="N24" s="38">
        <f t="shared" si="4"/>
        <v>43.75</v>
      </c>
      <c r="O24" s="38">
        <f t="shared" si="5"/>
        <v>31.25</v>
      </c>
      <c r="P24" s="38">
        <f t="shared" si="6"/>
        <v>50</v>
      </c>
      <c r="Q24" s="38">
        <f t="shared" si="7"/>
        <v>43.75</v>
      </c>
      <c r="R24" s="38">
        <f t="shared" si="8"/>
        <v>56.25</v>
      </c>
      <c r="S24" s="38">
        <f t="shared" si="15"/>
        <v>56.25</v>
      </c>
      <c r="T24" s="38">
        <f t="shared" si="15"/>
        <v>93.75</v>
      </c>
    </row>
    <row r="25" spans="1:24" x14ac:dyDescent="0.3">
      <c r="A25" s="1">
        <v>2</v>
      </c>
      <c r="B25" s="22" t="s">
        <v>58</v>
      </c>
      <c r="C25" s="38">
        <v>3</v>
      </c>
      <c r="D25" s="6">
        <v>45</v>
      </c>
      <c r="E25" s="6">
        <v>60</v>
      </c>
      <c r="F25" s="5">
        <v>30</v>
      </c>
      <c r="G25" s="5">
        <v>45</v>
      </c>
      <c r="H25" s="6">
        <v>5</v>
      </c>
      <c r="I25" s="6">
        <v>15</v>
      </c>
      <c r="J25" s="14">
        <f t="shared" si="13"/>
        <v>0.9</v>
      </c>
      <c r="K25" s="14">
        <f t="shared" si="14"/>
        <v>1.35</v>
      </c>
      <c r="L25" s="42">
        <f t="shared" si="11"/>
        <v>75</v>
      </c>
      <c r="M25" s="38">
        <f t="shared" si="12"/>
        <v>33.75</v>
      </c>
      <c r="N25" s="38">
        <f t="shared" si="4"/>
        <v>45</v>
      </c>
      <c r="O25" s="38">
        <f t="shared" si="5"/>
        <v>22.5</v>
      </c>
      <c r="P25" s="38">
        <f t="shared" si="6"/>
        <v>33.75</v>
      </c>
      <c r="Q25" s="38">
        <f t="shared" si="7"/>
        <v>3.75</v>
      </c>
      <c r="R25" s="38">
        <f t="shared" si="8"/>
        <v>11.25</v>
      </c>
      <c r="S25" s="38">
        <f t="shared" si="15"/>
        <v>56.25</v>
      </c>
      <c r="T25" s="38">
        <f t="shared" si="15"/>
        <v>78.75</v>
      </c>
    </row>
    <row r="26" spans="1:24" ht="55.2" x14ac:dyDescent="0.3">
      <c r="A26" s="1">
        <v>2</v>
      </c>
      <c r="B26" s="21" t="s">
        <v>78</v>
      </c>
      <c r="C26" s="38">
        <v>4</v>
      </c>
      <c r="D26" s="6">
        <v>50</v>
      </c>
      <c r="E26" s="6">
        <v>70</v>
      </c>
      <c r="F26" s="5">
        <v>10</v>
      </c>
      <c r="G26" s="5">
        <v>20</v>
      </c>
      <c r="H26" s="6">
        <v>20</v>
      </c>
      <c r="I26" s="6">
        <v>30</v>
      </c>
      <c r="J26" s="14">
        <f t="shared" si="13"/>
        <v>0.4</v>
      </c>
      <c r="K26" s="14">
        <f t="shared" si="14"/>
        <v>0.8</v>
      </c>
      <c r="L26" s="42">
        <f t="shared" si="11"/>
        <v>100</v>
      </c>
      <c r="M26" s="38">
        <f t="shared" si="12"/>
        <v>50</v>
      </c>
      <c r="N26" s="38">
        <f t="shared" si="4"/>
        <v>70</v>
      </c>
      <c r="O26" s="38">
        <f t="shared" si="5"/>
        <v>10</v>
      </c>
      <c r="P26" s="38">
        <f t="shared" si="6"/>
        <v>20</v>
      </c>
      <c r="Q26" s="38">
        <f t="shared" si="7"/>
        <v>20</v>
      </c>
      <c r="R26" s="38">
        <f t="shared" si="8"/>
        <v>30</v>
      </c>
      <c r="S26" s="38">
        <f t="shared" si="15"/>
        <v>60</v>
      </c>
      <c r="T26" s="38">
        <f t="shared" si="15"/>
        <v>90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32</v>
      </c>
      <c r="D33" s="29"/>
      <c r="E33" s="29"/>
      <c r="F33" s="29"/>
      <c r="G33" s="29"/>
      <c r="H33" s="29"/>
      <c r="I33" s="29"/>
      <c r="J33" s="34">
        <f>SUM(J18:J32)</f>
        <v>7.6500000000000012</v>
      </c>
      <c r="K33" s="34">
        <f>SUM(K18:K32)</f>
        <v>12.35</v>
      </c>
      <c r="L33" s="43"/>
      <c r="M33" s="35">
        <f t="shared" ref="M33:T33" si="16">SUM(M18:M32)</f>
        <v>313.75</v>
      </c>
      <c r="N33" s="35">
        <f t="shared" si="16"/>
        <v>416.25</v>
      </c>
      <c r="O33" s="35">
        <f t="shared" si="16"/>
        <v>191.25</v>
      </c>
      <c r="P33" s="35">
        <f t="shared" si="16"/>
        <v>308.75</v>
      </c>
      <c r="Q33" s="35">
        <f t="shared" si="16"/>
        <v>135</v>
      </c>
      <c r="R33" s="35">
        <f t="shared" si="16"/>
        <v>235</v>
      </c>
      <c r="S33" s="40">
        <f t="shared" si="16"/>
        <v>505</v>
      </c>
      <c r="T33" s="40">
        <f t="shared" si="16"/>
        <v>725</v>
      </c>
      <c r="U33" s="30">
        <v>490</v>
      </c>
      <c r="V33" s="45">
        <f>U33+S33</f>
        <v>995</v>
      </c>
      <c r="W33" s="45">
        <f>T33+U33</f>
        <v>1215</v>
      </c>
      <c r="X33" s="31">
        <v>1225</v>
      </c>
    </row>
    <row r="34" spans="1:24" x14ac:dyDescent="0.3">
      <c r="A34" s="1">
        <v>3</v>
      </c>
      <c r="B34" s="21" t="s">
        <v>59</v>
      </c>
      <c r="C34" s="38">
        <v>7</v>
      </c>
      <c r="D34" s="6">
        <v>15</v>
      </c>
      <c r="E34" s="6">
        <v>25</v>
      </c>
      <c r="F34" s="5">
        <v>45</v>
      </c>
      <c r="G34" s="5">
        <v>60</v>
      </c>
      <c r="H34" s="6">
        <v>20</v>
      </c>
      <c r="I34" s="6">
        <v>35</v>
      </c>
      <c r="J34" s="13">
        <f t="shared" ref="J34:K50" si="17">(C34*F34)/100</f>
        <v>3.15</v>
      </c>
      <c r="K34" s="13">
        <f t="shared" ref="K34:K48" si="18">C34*G34/100</f>
        <v>4.2</v>
      </c>
      <c r="L34" s="42">
        <f t="shared" si="11"/>
        <v>175</v>
      </c>
      <c r="M34" s="38">
        <f t="shared" ref="M34:M48" si="19">C34*25*D34/100</f>
        <v>26.25</v>
      </c>
      <c r="N34" s="38">
        <f t="shared" si="4"/>
        <v>43.75</v>
      </c>
      <c r="O34" s="38">
        <f t="shared" si="5"/>
        <v>78.75</v>
      </c>
      <c r="P34" s="38">
        <f t="shared" si="6"/>
        <v>105</v>
      </c>
      <c r="Q34" s="38">
        <f t="shared" ref="Q34:Q48" si="20">C34*25*H34/100</f>
        <v>35</v>
      </c>
      <c r="R34" s="38">
        <f t="shared" si="8"/>
        <v>61.25</v>
      </c>
      <c r="S34" s="38">
        <f t="shared" si="15"/>
        <v>105</v>
      </c>
      <c r="T34" s="38">
        <f t="shared" si="15"/>
        <v>148.75</v>
      </c>
      <c r="U34" s="10"/>
    </row>
    <row r="35" spans="1:24" x14ac:dyDescent="0.3">
      <c r="A35" s="1">
        <v>3</v>
      </c>
      <c r="B35" s="21" t="s">
        <v>60</v>
      </c>
      <c r="C35" s="38">
        <v>4</v>
      </c>
      <c r="D35" s="6">
        <v>30</v>
      </c>
      <c r="E35" s="6">
        <v>40</v>
      </c>
      <c r="F35" s="5">
        <v>20</v>
      </c>
      <c r="G35" s="5">
        <v>40</v>
      </c>
      <c r="H35" s="6">
        <v>30</v>
      </c>
      <c r="I35" s="6">
        <v>40</v>
      </c>
      <c r="J35" s="13">
        <f t="shared" si="17"/>
        <v>0.8</v>
      </c>
      <c r="K35" s="13">
        <f t="shared" si="18"/>
        <v>1.6</v>
      </c>
      <c r="L35" s="42">
        <f t="shared" si="11"/>
        <v>100</v>
      </c>
      <c r="M35" s="38">
        <f t="shared" si="19"/>
        <v>30</v>
      </c>
      <c r="N35" s="38">
        <f t="shared" si="4"/>
        <v>40</v>
      </c>
      <c r="O35" s="38">
        <f t="shared" si="5"/>
        <v>20</v>
      </c>
      <c r="P35" s="38">
        <f t="shared" si="6"/>
        <v>40</v>
      </c>
      <c r="Q35" s="38">
        <f t="shared" si="20"/>
        <v>30</v>
      </c>
      <c r="R35" s="38">
        <f t="shared" si="8"/>
        <v>40</v>
      </c>
      <c r="S35" s="38">
        <f t="shared" si="15"/>
        <v>50</v>
      </c>
      <c r="T35" s="38">
        <f t="shared" si="15"/>
        <v>80</v>
      </c>
      <c r="U35" s="10"/>
    </row>
    <row r="36" spans="1:24" x14ac:dyDescent="0.3">
      <c r="A36" s="1">
        <v>3</v>
      </c>
      <c r="B36" s="21" t="s">
        <v>61</v>
      </c>
      <c r="C36" s="38">
        <v>4</v>
      </c>
      <c r="D36" s="6">
        <v>30</v>
      </c>
      <c r="E36" s="6">
        <v>45</v>
      </c>
      <c r="F36" s="5">
        <v>20</v>
      </c>
      <c r="G36" s="5">
        <v>35</v>
      </c>
      <c r="H36" s="6">
        <v>30</v>
      </c>
      <c r="I36" s="6">
        <v>40</v>
      </c>
      <c r="J36" s="13">
        <f t="shared" si="17"/>
        <v>0.8</v>
      </c>
      <c r="K36" s="13">
        <f t="shared" si="18"/>
        <v>1.4</v>
      </c>
      <c r="L36" s="42">
        <f t="shared" si="11"/>
        <v>100</v>
      </c>
      <c r="M36" s="38">
        <f t="shared" si="19"/>
        <v>30</v>
      </c>
      <c r="N36" s="38">
        <f t="shared" si="4"/>
        <v>45</v>
      </c>
      <c r="O36" s="38">
        <f t="shared" si="5"/>
        <v>20</v>
      </c>
      <c r="P36" s="38">
        <f t="shared" si="6"/>
        <v>35</v>
      </c>
      <c r="Q36" s="38">
        <f t="shared" si="20"/>
        <v>30</v>
      </c>
      <c r="R36" s="38">
        <f t="shared" si="8"/>
        <v>40</v>
      </c>
      <c r="S36" s="38">
        <f t="shared" si="15"/>
        <v>50</v>
      </c>
      <c r="T36" s="38">
        <f t="shared" si="15"/>
        <v>80</v>
      </c>
      <c r="U36" s="10"/>
    </row>
    <row r="37" spans="1:24" ht="27.6" x14ac:dyDescent="0.3">
      <c r="A37" s="1">
        <v>3</v>
      </c>
      <c r="B37" s="21" t="s">
        <v>62</v>
      </c>
      <c r="C37" s="38">
        <v>5</v>
      </c>
      <c r="D37" s="6">
        <v>30</v>
      </c>
      <c r="E37" s="6">
        <v>40</v>
      </c>
      <c r="F37" s="5">
        <v>35</v>
      </c>
      <c r="G37" s="5">
        <v>50</v>
      </c>
      <c r="H37" s="6">
        <v>15</v>
      </c>
      <c r="I37" s="6">
        <v>30</v>
      </c>
      <c r="J37" s="13">
        <f t="shared" si="17"/>
        <v>1.75</v>
      </c>
      <c r="K37" s="13">
        <f t="shared" si="18"/>
        <v>2.5</v>
      </c>
      <c r="L37" s="42">
        <f t="shared" si="11"/>
        <v>125</v>
      </c>
      <c r="M37" s="38">
        <f t="shared" si="19"/>
        <v>37.5</v>
      </c>
      <c r="N37" s="38">
        <f t="shared" si="4"/>
        <v>50</v>
      </c>
      <c r="O37" s="38">
        <f t="shared" si="5"/>
        <v>43.75</v>
      </c>
      <c r="P37" s="38">
        <f t="shared" si="6"/>
        <v>62.5</v>
      </c>
      <c r="Q37" s="38">
        <f t="shared" si="20"/>
        <v>18.75</v>
      </c>
      <c r="R37" s="38">
        <f t="shared" si="8"/>
        <v>37.5</v>
      </c>
      <c r="S37" s="38">
        <f t="shared" si="15"/>
        <v>81.25</v>
      </c>
      <c r="T37" s="38">
        <f t="shared" si="15"/>
        <v>112.5</v>
      </c>
      <c r="U37" s="10"/>
    </row>
    <row r="38" spans="1:24" x14ac:dyDescent="0.3">
      <c r="A38" s="1">
        <v>3</v>
      </c>
      <c r="B38" s="21" t="s">
        <v>63</v>
      </c>
      <c r="C38" s="38">
        <v>3</v>
      </c>
      <c r="D38" s="6">
        <v>35</v>
      </c>
      <c r="E38" s="6">
        <v>60</v>
      </c>
      <c r="F38" s="5">
        <v>40</v>
      </c>
      <c r="G38" s="5">
        <v>50</v>
      </c>
      <c r="H38" s="6">
        <v>5</v>
      </c>
      <c r="I38" s="6">
        <v>10</v>
      </c>
      <c r="J38" s="13">
        <f t="shared" si="17"/>
        <v>1.2</v>
      </c>
      <c r="K38" s="13">
        <f t="shared" si="18"/>
        <v>1.5</v>
      </c>
      <c r="L38" s="42">
        <f t="shared" si="11"/>
        <v>75</v>
      </c>
      <c r="M38" s="38">
        <f t="shared" si="19"/>
        <v>26.25</v>
      </c>
      <c r="N38" s="38">
        <f t="shared" si="4"/>
        <v>45</v>
      </c>
      <c r="O38" s="38">
        <f t="shared" si="5"/>
        <v>30</v>
      </c>
      <c r="P38" s="38">
        <f t="shared" si="6"/>
        <v>37.5</v>
      </c>
      <c r="Q38" s="38">
        <f t="shared" si="20"/>
        <v>3.75</v>
      </c>
      <c r="R38" s="38">
        <f t="shared" si="8"/>
        <v>7.5</v>
      </c>
      <c r="S38" s="38">
        <f t="shared" si="15"/>
        <v>56.25</v>
      </c>
      <c r="T38" s="38">
        <f t="shared" si="15"/>
        <v>82.5</v>
      </c>
      <c r="U38" s="10"/>
    </row>
    <row r="39" spans="1:24" x14ac:dyDescent="0.3">
      <c r="A39" s="1">
        <v>3</v>
      </c>
      <c r="B39" s="22" t="s">
        <v>64</v>
      </c>
      <c r="C39" s="38">
        <v>4</v>
      </c>
      <c r="D39" s="6">
        <v>40</v>
      </c>
      <c r="E39" s="6">
        <v>50</v>
      </c>
      <c r="F39" s="5">
        <v>25</v>
      </c>
      <c r="G39" s="5">
        <v>40</v>
      </c>
      <c r="H39" s="6">
        <v>15</v>
      </c>
      <c r="I39" s="6">
        <v>30</v>
      </c>
      <c r="J39" s="13">
        <f t="shared" si="17"/>
        <v>1</v>
      </c>
      <c r="K39" s="13">
        <f t="shared" si="18"/>
        <v>1.6</v>
      </c>
      <c r="L39" s="42">
        <f t="shared" si="11"/>
        <v>100</v>
      </c>
      <c r="M39" s="38">
        <f t="shared" si="19"/>
        <v>40</v>
      </c>
      <c r="N39" s="38">
        <f t="shared" si="4"/>
        <v>50</v>
      </c>
      <c r="O39" s="38">
        <f t="shared" si="5"/>
        <v>25</v>
      </c>
      <c r="P39" s="38">
        <f t="shared" si="6"/>
        <v>40</v>
      </c>
      <c r="Q39" s="38">
        <f t="shared" si="20"/>
        <v>15</v>
      </c>
      <c r="R39" s="38">
        <f t="shared" si="8"/>
        <v>30</v>
      </c>
      <c r="S39" s="38">
        <f t="shared" si="15"/>
        <v>65</v>
      </c>
      <c r="T39" s="38">
        <f t="shared" si="15"/>
        <v>90</v>
      </c>
      <c r="U39" s="10"/>
    </row>
    <row r="40" spans="1:24" x14ac:dyDescent="0.3">
      <c r="A40" s="1">
        <v>3</v>
      </c>
      <c r="B40" s="21" t="s">
        <v>65</v>
      </c>
      <c r="C40" s="38">
        <v>4</v>
      </c>
      <c r="D40" s="6">
        <v>60</v>
      </c>
      <c r="E40" s="6">
        <v>80</v>
      </c>
      <c r="F40" s="5">
        <v>10</v>
      </c>
      <c r="G40" s="5">
        <v>20</v>
      </c>
      <c r="H40" s="6">
        <v>10</v>
      </c>
      <c r="I40" s="6">
        <v>20</v>
      </c>
      <c r="J40" s="13">
        <f t="shared" si="17"/>
        <v>0.4</v>
      </c>
      <c r="K40" s="13">
        <f t="shared" si="18"/>
        <v>0.8</v>
      </c>
      <c r="L40" s="42">
        <f t="shared" si="11"/>
        <v>100</v>
      </c>
      <c r="M40" s="38">
        <f t="shared" si="19"/>
        <v>60</v>
      </c>
      <c r="N40" s="38">
        <f t="shared" si="4"/>
        <v>80</v>
      </c>
      <c r="O40" s="38">
        <f t="shared" si="5"/>
        <v>10</v>
      </c>
      <c r="P40" s="38">
        <f t="shared" si="6"/>
        <v>20</v>
      </c>
      <c r="Q40" s="38">
        <f t="shared" si="20"/>
        <v>10</v>
      </c>
      <c r="R40" s="38">
        <f t="shared" si="8"/>
        <v>20</v>
      </c>
      <c r="S40" s="38">
        <f t="shared" si="15"/>
        <v>70</v>
      </c>
      <c r="T40" s="38">
        <f t="shared" si="15"/>
        <v>100</v>
      </c>
      <c r="U40" s="10"/>
    </row>
    <row r="41" spans="1:24" ht="55.2" x14ac:dyDescent="0.3">
      <c r="A41" s="1">
        <v>3</v>
      </c>
      <c r="B41" s="21" t="s">
        <v>79</v>
      </c>
      <c r="C41" s="38">
        <v>4</v>
      </c>
      <c r="D41" s="6">
        <v>50</v>
      </c>
      <c r="E41" s="6">
        <v>70</v>
      </c>
      <c r="F41" s="5">
        <v>10</v>
      </c>
      <c r="G41" s="5">
        <v>20</v>
      </c>
      <c r="H41" s="6">
        <v>20</v>
      </c>
      <c r="I41" s="6">
        <v>30</v>
      </c>
      <c r="J41" s="13">
        <f t="shared" si="17"/>
        <v>0.4</v>
      </c>
      <c r="K41" s="13">
        <f t="shared" si="18"/>
        <v>0.8</v>
      </c>
      <c r="L41" s="42">
        <f t="shared" si="11"/>
        <v>100</v>
      </c>
      <c r="M41" s="38">
        <f t="shared" si="19"/>
        <v>50</v>
      </c>
      <c r="N41" s="38">
        <f t="shared" si="4"/>
        <v>70</v>
      </c>
      <c r="O41" s="38">
        <f t="shared" si="5"/>
        <v>10</v>
      </c>
      <c r="P41" s="38">
        <f t="shared" si="6"/>
        <v>20</v>
      </c>
      <c r="Q41" s="38">
        <f t="shared" si="20"/>
        <v>20</v>
      </c>
      <c r="R41" s="38">
        <f t="shared" si="8"/>
        <v>30</v>
      </c>
      <c r="S41" s="38">
        <f t="shared" si="15"/>
        <v>60</v>
      </c>
      <c r="T41" s="38">
        <f t="shared" si="15"/>
        <v>90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35</v>
      </c>
      <c r="D49" s="29"/>
      <c r="E49" s="29"/>
      <c r="F49" s="29"/>
      <c r="G49" s="29"/>
      <c r="H49" s="29"/>
      <c r="I49" s="29"/>
      <c r="J49" s="35">
        <f>SUM(J39:J48)</f>
        <v>1.7999999999999998</v>
      </c>
      <c r="K49" s="35">
        <f>SUM(K39:K48)</f>
        <v>3.2</v>
      </c>
      <c r="L49" s="43"/>
      <c r="M49" s="35">
        <f t="shared" ref="M49:T49" si="21">SUM(M34:M48)</f>
        <v>300</v>
      </c>
      <c r="N49" s="35">
        <f t="shared" si="21"/>
        <v>423.75</v>
      </c>
      <c r="O49" s="35">
        <f t="shared" si="21"/>
        <v>237.5</v>
      </c>
      <c r="P49" s="35">
        <f t="shared" si="21"/>
        <v>360</v>
      </c>
      <c r="Q49" s="35">
        <f t="shared" si="21"/>
        <v>162.5</v>
      </c>
      <c r="R49" s="35">
        <f t="shared" si="21"/>
        <v>266.25</v>
      </c>
      <c r="S49" s="40">
        <f t="shared" si="21"/>
        <v>537.5</v>
      </c>
      <c r="T49" s="40">
        <f t="shared" si="21"/>
        <v>783.75</v>
      </c>
      <c r="U49" s="31">
        <v>455</v>
      </c>
      <c r="V49" s="45">
        <f>S49+U49</f>
        <v>992.5</v>
      </c>
      <c r="W49" s="45">
        <f>T49+U49</f>
        <v>1238.75</v>
      </c>
      <c r="X49" s="31">
        <v>1225</v>
      </c>
    </row>
    <row r="50" spans="1:24" x14ac:dyDescent="0.3">
      <c r="A50" s="1">
        <v>4</v>
      </c>
      <c r="B50" s="20" t="s">
        <v>66</v>
      </c>
      <c r="C50" s="38">
        <v>5</v>
      </c>
      <c r="D50" s="6">
        <v>15</v>
      </c>
      <c r="E50" s="6">
        <v>30</v>
      </c>
      <c r="F50" s="5">
        <v>50</v>
      </c>
      <c r="G50" s="5">
        <v>65</v>
      </c>
      <c r="H50" s="6">
        <v>15</v>
      </c>
      <c r="I50" s="6">
        <v>25</v>
      </c>
      <c r="J50" s="53">
        <f t="shared" si="17"/>
        <v>2.5</v>
      </c>
      <c r="K50" s="53">
        <f t="shared" si="17"/>
        <v>9.75</v>
      </c>
      <c r="L50" s="42">
        <f t="shared" ref="L50:L64" si="22">C50*25</f>
        <v>125</v>
      </c>
      <c r="M50" s="38">
        <f>C50*25*D50/100</f>
        <v>18.75</v>
      </c>
      <c r="N50" s="38">
        <f>C50*25*E50/100</f>
        <v>37.5</v>
      </c>
      <c r="O50" s="38">
        <f>C50*25*F50/100</f>
        <v>62.5</v>
      </c>
      <c r="P50" s="38">
        <f>C50*25*G50/100</f>
        <v>81.25</v>
      </c>
      <c r="Q50" s="38">
        <f>C50*25*H50/100</f>
        <v>18.75</v>
      </c>
      <c r="R50" s="38">
        <f>C50*25*I50/100</f>
        <v>31.25</v>
      </c>
      <c r="S50" s="51">
        <f>M50+O50</f>
        <v>81.25</v>
      </c>
      <c r="T50" s="51">
        <f>N50+P50</f>
        <v>118.75</v>
      </c>
      <c r="U50" s="49"/>
      <c r="V50" s="49"/>
      <c r="W50" s="49"/>
      <c r="X50" s="49"/>
    </row>
    <row r="51" spans="1:24" x14ac:dyDescent="0.25">
      <c r="A51" s="1">
        <v>4</v>
      </c>
      <c r="B51" s="86" t="s">
        <v>67</v>
      </c>
      <c r="C51" s="38">
        <v>4</v>
      </c>
      <c r="D51" s="6">
        <v>35</v>
      </c>
      <c r="E51" s="6">
        <v>45</v>
      </c>
      <c r="F51" s="5">
        <v>20</v>
      </c>
      <c r="G51" s="5">
        <v>30</v>
      </c>
      <c r="H51" s="6">
        <v>25</v>
      </c>
      <c r="I51" s="6">
        <v>45</v>
      </c>
      <c r="J51" s="53">
        <f t="shared" ref="J51:J64" si="23">(C51*F51)/100</f>
        <v>0.8</v>
      </c>
      <c r="K51" s="53">
        <f t="shared" ref="K51:K64" si="24">(D51*G51)/100</f>
        <v>10.5</v>
      </c>
      <c r="L51" s="42">
        <f t="shared" si="22"/>
        <v>100</v>
      </c>
      <c r="M51" s="38">
        <f t="shared" ref="M51:M64" si="25">C51*25*D51/100</f>
        <v>35</v>
      </c>
      <c r="N51" s="38">
        <f t="shared" ref="N51:N64" si="26">C51*25*E51/100</f>
        <v>45</v>
      </c>
      <c r="O51" s="38">
        <f t="shared" ref="O51:O64" si="27">C51*25*F51/100</f>
        <v>20</v>
      </c>
      <c r="P51" s="38">
        <f t="shared" ref="P51:P64" si="28">C51*25*G51/100</f>
        <v>30</v>
      </c>
      <c r="Q51" s="38">
        <f t="shared" ref="Q51:Q64" si="29">C51*25*H51/100</f>
        <v>25</v>
      </c>
      <c r="R51" s="38">
        <f t="shared" ref="R51:R64" si="30">C51*25*I51/100</f>
        <v>45</v>
      </c>
      <c r="S51" s="51">
        <f t="shared" ref="S51:S64" si="31">M51+O51</f>
        <v>55</v>
      </c>
      <c r="T51" s="51">
        <f t="shared" ref="T51:T64" si="32">N51+P51</f>
        <v>75</v>
      </c>
      <c r="U51" s="49"/>
      <c r="V51" s="49"/>
      <c r="W51" s="49"/>
      <c r="X51" s="49"/>
    </row>
    <row r="52" spans="1:24" x14ac:dyDescent="0.3">
      <c r="A52" s="1">
        <v>4</v>
      </c>
      <c r="B52" s="20" t="s">
        <v>68</v>
      </c>
      <c r="C52" s="38">
        <v>3</v>
      </c>
      <c r="D52" s="6">
        <v>45</v>
      </c>
      <c r="E52" s="6">
        <v>60</v>
      </c>
      <c r="F52" s="5">
        <v>25</v>
      </c>
      <c r="G52" s="5">
        <v>35</v>
      </c>
      <c r="H52" s="6">
        <v>10</v>
      </c>
      <c r="I52" s="6">
        <v>25</v>
      </c>
      <c r="J52" s="53">
        <f t="shared" si="23"/>
        <v>0.75</v>
      </c>
      <c r="K52" s="53">
        <f t="shared" si="24"/>
        <v>15.75</v>
      </c>
      <c r="L52" s="42">
        <f t="shared" si="22"/>
        <v>75</v>
      </c>
      <c r="M52" s="38">
        <f t="shared" si="25"/>
        <v>33.75</v>
      </c>
      <c r="N52" s="38">
        <f t="shared" si="26"/>
        <v>45</v>
      </c>
      <c r="O52" s="38">
        <f t="shared" si="27"/>
        <v>18.75</v>
      </c>
      <c r="P52" s="38">
        <f t="shared" si="28"/>
        <v>26.25</v>
      </c>
      <c r="Q52" s="38">
        <f t="shared" si="29"/>
        <v>7.5</v>
      </c>
      <c r="R52" s="38">
        <f t="shared" si="30"/>
        <v>18.75</v>
      </c>
      <c r="S52" s="51">
        <f t="shared" si="31"/>
        <v>52.5</v>
      </c>
      <c r="T52" s="51">
        <f t="shared" si="32"/>
        <v>71.25</v>
      </c>
      <c r="U52" s="49"/>
      <c r="V52" s="49"/>
      <c r="W52" s="49"/>
      <c r="X52" s="49"/>
    </row>
    <row r="53" spans="1:24" x14ac:dyDescent="0.25">
      <c r="A53" s="1">
        <v>4</v>
      </c>
      <c r="B53" s="86" t="s">
        <v>69</v>
      </c>
      <c r="C53" s="38">
        <v>3</v>
      </c>
      <c r="D53" s="6">
        <v>25</v>
      </c>
      <c r="E53" s="6">
        <v>30</v>
      </c>
      <c r="F53" s="5">
        <v>15</v>
      </c>
      <c r="G53" s="5">
        <v>30</v>
      </c>
      <c r="H53" s="6">
        <v>40</v>
      </c>
      <c r="I53" s="6">
        <v>60</v>
      </c>
      <c r="J53" s="53">
        <f t="shared" si="23"/>
        <v>0.45</v>
      </c>
      <c r="K53" s="53">
        <f t="shared" si="24"/>
        <v>7.5</v>
      </c>
      <c r="L53" s="42">
        <f t="shared" si="22"/>
        <v>75</v>
      </c>
      <c r="M53" s="38">
        <f t="shared" si="25"/>
        <v>18.75</v>
      </c>
      <c r="N53" s="38">
        <f t="shared" si="26"/>
        <v>22.5</v>
      </c>
      <c r="O53" s="38">
        <f t="shared" si="27"/>
        <v>11.25</v>
      </c>
      <c r="P53" s="38">
        <f t="shared" si="28"/>
        <v>22.5</v>
      </c>
      <c r="Q53" s="38">
        <f t="shared" si="29"/>
        <v>30</v>
      </c>
      <c r="R53" s="38">
        <f t="shared" si="30"/>
        <v>45</v>
      </c>
      <c r="S53" s="51">
        <f t="shared" si="31"/>
        <v>30</v>
      </c>
      <c r="T53" s="51">
        <f t="shared" si="32"/>
        <v>45</v>
      </c>
      <c r="U53" s="49"/>
      <c r="V53" s="49"/>
      <c r="W53" s="49"/>
      <c r="X53" s="49"/>
    </row>
    <row r="54" spans="1:24" ht="27.6" x14ac:dyDescent="0.3">
      <c r="A54" s="1">
        <v>4</v>
      </c>
      <c r="B54" s="20" t="s">
        <v>73</v>
      </c>
      <c r="C54" s="38">
        <v>3</v>
      </c>
      <c r="D54" s="6">
        <v>45</v>
      </c>
      <c r="E54" s="6">
        <v>55</v>
      </c>
      <c r="F54" s="5">
        <v>25</v>
      </c>
      <c r="G54" s="5">
        <v>40</v>
      </c>
      <c r="H54" s="6">
        <v>10</v>
      </c>
      <c r="I54" s="6">
        <v>25</v>
      </c>
      <c r="J54" s="53">
        <f t="shared" si="23"/>
        <v>0.75</v>
      </c>
      <c r="K54" s="53">
        <f t="shared" si="24"/>
        <v>18</v>
      </c>
      <c r="L54" s="42">
        <f t="shared" si="22"/>
        <v>75</v>
      </c>
      <c r="M54" s="38">
        <f t="shared" si="25"/>
        <v>33.75</v>
      </c>
      <c r="N54" s="38">
        <f t="shared" si="26"/>
        <v>41.25</v>
      </c>
      <c r="O54" s="38">
        <f t="shared" si="27"/>
        <v>18.75</v>
      </c>
      <c r="P54" s="38">
        <f t="shared" si="28"/>
        <v>30</v>
      </c>
      <c r="Q54" s="38">
        <f t="shared" si="29"/>
        <v>7.5</v>
      </c>
      <c r="R54" s="38">
        <f t="shared" si="30"/>
        <v>18.75</v>
      </c>
      <c r="S54" s="51">
        <f t="shared" si="31"/>
        <v>52.5</v>
      </c>
      <c r="T54" s="51">
        <f t="shared" si="32"/>
        <v>71.25</v>
      </c>
      <c r="U54" s="49"/>
      <c r="V54" s="49"/>
      <c r="W54" s="49"/>
      <c r="X54" s="49"/>
    </row>
    <row r="55" spans="1:24" x14ac:dyDescent="0.3">
      <c r="A55" s="1">
        <v>4</v>
      </c>
      <c r="B55" s="20" t="s">
        <v>74</v>
      </c>
      <c r="C55" s="38">
        <v>3</v>
      </c>
      <c r="D55" s="6">
        <v>50</v>
      </c>
      <c r="E55" s="6">
        <v>60</v>
      </c>
      <c r="F55" s="5">
        <v>20</v>
      </c>
      <c r="G55" s="5">
        <v>40</v>
      </c>
      <c r="H55" s="6">
        <v>10</v>
      </c>
      <c r="I55" s="6">
        <v>20</v>
      </c>
      <c r="J55" s="53">
        <f t="shared" si="23"/>
        <v>0.6</v>
      </c>
      <c r="K55" s="53">
        <f t="shared" si="24"/>
        <v>20</v>
      </c>
      <c r="L55" s="42">
        <f t="shared" si="22"/>
        <v>75</v>
      </c>
      <c r="M55" s="38">
        <f t="shared" si="25"/>
        <v>37.5</v>
      </c>
      <c r="N55" s="38">
        <f t="shared" si="26"/>
        <v>45</v>
      </c>
      <c r="O55" s="38">
        <f t="shared" si="27"/>
        <v>15</v>
      </c>
      <c r="P55" s="38">
        <f t="shared" si="28"/>
        <v>30</v>
      </c>
      <c r="Q55" s="38">
        <f t="shared" si="29"/>
        <v>7.5</v>
      </c>
      <c r="R55" s="38">
        <f t="shared" si="30"/>
        <v>15</v>
      </c>
      <c r="S55" s="51">
        <f t="shared" si="31"/>
        <v>52.5</v>
      </c>
      <c r="T55" s="51">
        <f t="shared" si="32"/>
        <v>75</v>
      </c>
      <c r="U55" s="49"/>
      <c r="V55" s="49"/>
      <c r="W55" s="49"/>
      <c r="X55" s="49"/>
    </row>
    <row r="56" spans="1:24" x14ac:dyDescent="0.3">
      <c r="A56" s="1">
        <v>4</v>
      </c>
      <c r="B56" s="20" t="s">
        <v>75</v>
      </c>
      <c r="C56" s="38">
        <v>3</v>
      </c>
      <c r="D56" s="6">
        <v>25</v>
      </c>
      <c r="E56" s="6">
        <v>40</v>
      </c>
      <c r="F56" s="5">
        <v>45</v>
      </c>
      <c r="G56" s="5">
        <v>55</v>
      </c>
      <c r="H56" s="6">
        <v>15</v>
      </c>
      <c r="I56" s="6">
        <v>30</v>
      </c>
      <c r="J56" s="53">
        <f t="shared" si="23"/>
        <v>1.35</v>
      </c>
      <c r="K56" s="53">
        <f t="shared" si="24"/>
        <v>13.75</v>
      </c>
      <c r="L56" s="42">
        <f t="shared" si="22"/>
        <v>75</v>
      </c>
      <c r="M56" s="38">
        <f t="shared" si="25"/>
        <v>18.75</v>
      </c>
      <c r="N56" s="38">
        <f t="shared" si="26"/>
        <v>30</v>
      </c>
      <c r="O56" s="38">
        <f t="shared" si="27"/>
        <v>33.75</v>
      </c>
      <c r="P56" s="38">
        <f t="shared" si="28"/>
        <v>41.25</v>
      </c>
      <c r="Q56" s="38">
        <f t="shared" si="29"/>
        <v>11.25</v>
      </c>
      <c r="R56" s="38">
        <f t="shared" si="30"/>
        <v>22.5</v>
      </c>
      <c r="S56" s="51">
        <f t="shared" si="31"/>
        <v>52.5</v>
      </c>
      <c r="T56" s="51">
        <f t="shared" si="32"/>
        <v>71.25</v>
      </c>
      <c r="U56" s="49"/>
      <c r="V56" s="49"/>
      <c r="W56" s="49"/>
      <c r="X56" s="49"/>
    </row>
    <row r="57" spans="1:24" x14ac:dyDescent="0.3">
      <c r="A57" s="1">
        <v>4</v>
      </c>
      <c r="B57" s="20" t="s">
        <v>76</v>
      </c>
      <c r="C57" s="38">
        <v>3</v>
      </c>
      <c r="D57" s="6">
        <v>45</v>
      </c>
      <c r="E57" s="6">
        <v>60</v>
      </c>
      <c r="F57" s="5">
        <v>30</v>
      </c>
      <c r="G57" s="5">
        <v>40</v>
      </c>
      <c r="H57" s="6">
        <v>5</v>
      </c>
      <c r="I57" s="6">
        <v>20</v>
      </c>
      <c r="J57" s="53">
        <f t="shared" si="23"/>
        <v>0.9</v>
      </c>
      <c r="K57" s="53">
        <f t="shared" si="24"/>
        <v>18</v>
      </c>
      <c r="L57" s="42">
        <f t="shared" si="22"/>
        <v>75</v>
      </c>
      <c r="M57" s="38">
        <f t="shared" si="25"/>
        <v>33.75</v>
      </c>
      <c r="N57" s="38">
        <f t="shared" si="26"/>
        <v>45</v>
      </c>
      <c r="O57" s="38">
        <f t="shared" si="27"/>
        <v>22.5</v>
      </c>
      <c r="P57" s="38">
        <f t="shared" si="28"/>
        <v>30</v>
      </c>
      <c r="Q57" s="38">
        <f t="shared" si="29"/>
        <v>3.75</v>
      </c>
      <c r="R57" s="38">
        <f t="shared" si="30"/>
        <v>15</v>
      </c>
      <c r="S57" s="51">
        <f t="shared" si="31"/>
        <v>56.25</v>
      </c>
      <c r="T57" s="51">
        <f t="shared" si="32"/>
        <v>75</v>
      </c>
      <c r="U57" s="49"/>
      <c r="V57" s="49"/>
      <c r="W57" s="49"/>
      <c r="X57" s="49"/>
    </row>
    <row r="58" spans="1:24" ht="41.4" x14ac:dyDescent="0.3">
      <c r="A58" s="1">
        <v>4</v>
      </c>
      <c r="B58" s="20" t="s">
        <v>80</v>
      </c>
      <c r="C58" s="38">
        <v>4</v>
      </c>
      <c r="D58" s="6">
        <v>50</v>
      </c>
      <c r="E58" s="6">
        <v>70</v>
      </c>
      <c r="F58" s="5">
        <v>10</v>
      </c>
      <c r="G58" s="5">
        <v>20</v>
      </c>
      <c r="H58" s="6">
        <v>20</v>
      </c>
      <c r="I58" s="6">
        <v>30</v>
      </c>
      <c r="J58" s="53">
        <f t="shared" si="23"/>
        <v>0.4</v>
      </c>
      <c r="K58" s="53">
        <f t="shared" si="24"/>
        <v>10</v>
      </c>
      <c r="L58" s="42">
        <f t="shared" si="22"/>
        <v>100</v>
      </c>
      <c r="M58" s="38">
        <f t="shared" si="25"/>
        <v>50</v>
      </c>
      <c r="N58" s="38">
        <f t="shared" si="26"/>
        <v>70</v>
      </c>
      <c r="O58" s="38">
        <f t="shared" si="27"/>
        <v>10</v>
      </c>
      <c r="P58" s="38">
        <f t="shared" si="28"/>
        <v>20</v>
      </c>
      <c r="Q58" s="38">
        <f t="shared" si="29"/>
        <v>20</v>
      </c>
      <c r="R58" s="38">
        <f t="shared" si="30"/>
        <v>30</v>
      </c>
      <c r="S58" s="51">
        <f t="shared" si="31"/>
        <v>60</v>
      </c>
      <c r="T58" s="51">
        <f t="shared" si="32"/>
        <v>90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23"/>
        <v>0</v>
      </c>
      <c r="K59" s="53">
        <f t="shared" si="24"/>
        <v>0</v>
      </c>
      <c r="L59" s="42">
        <f t="shared" si="22"/>
        <v>0</v>
      </c>
      <c r="M59" s="38">
        <f t="shared" si="25"/>
        <v>0</v>
      </c>
      <c r="N59" s="38">
        <f t="shared" si="26"/>
        <v>0</v>
      </c>
      <c r="O59" s="38">
        <f t="shared" si="27"/>
        <v>0</v>
      </c>
      <c r="P59" s="38">
        <f t="shared" si="28"/>
        <v>0</v>
      </c>
      <c r="Q59" s="38">
        <f t="shared" si="29"/>
        <v>0</v>
      </c>
      <c r="R59" s="38">
        <f t="shared" si="30"/>
        <v>0</v>
      </c>
      <c r="S59" s="51">
        <f t="shared" si="31"/>
        <v>0</v>
      </c>
      <c r="T59" s="51">
        <f t="shared" si="32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23"/>
        <v>0</v>
      </c>
      <c r="K60" s="53">
        <f t="shared" si="24"/>
        <v>0</v>
      </c>
      <c r="L60" s="42">
        <f t="shared" si="22"/>
        <v>0</v>
      </c>
      <c r="M60" s="38">
        <f t="shared" si="25"/>
        <v>0</v>
      </c>
      <c r="N60" s="38">
        <f t="shared" si="26"/>
        <v>0</v>
      </c>
      <c r="O60" s="38">
        <f t="shared" si="27"/>
        <v>0</v>
      </c>
      <c r="P60" s="38">
        <f t="shared" si="28"/>
        <v>0</v>
      </c>
      <c r="Q60" s="38">
        <f t="shared" si="29"/>
        <v>0</v>
      </c>
      <c r="R60" s="38">
        <f t="shared" si="30"/>
        <v>0</v>
      </c>
      <c r="S60" s="51">
        <f t="shared" si="31"/>
        <v>0</v>
      </c>
      <c r="T60" s="51">
        <f t="shared" si="32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23"/>
        <v>0</v>
      </c>
      <c r="K61" s="53">
        <f t="shared" si="24"/>
        <v>0</v>
      </c>
      <c r="L61" s="42">
        <f t="shared" si="22"/>
        <v>0</v>
      </c>
      <c r="M61" s="38">
        <f t="shared" si="25"/>
        <v>0</v>
      </c>
      <c r="N61" s="38">
        <f t="shared" si="26"/>
        <v>0</v>
      </c>
      <c r="O61" s="38">
        <f t="shared" si="27"/>
        <v>0</v>
      </c>
      <c r="P61" s="38">
        <f t="shared" si="28"/>
        <v>0</v>
      </c>
      <c r="Q61" s="38">
        <f t="shared" si="29"/>
        <v>0</v>
      </c>
      <c r="R61" s="38">
        <f t="shared" si="30"/>
        <v>0</v>
      </c>
      <c r="S61" s="51">
        <f t="shared" si="31"/>
        <v>0</v>
      </c>
      <c r="T61" s="51">
        <f t="shared" si="32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23"/>
        <v>0</v>
      </c>
      <c r="K62" s="53">
        <f t="shared" si="24"/>
        <v>0</v>
      </c>
      <c r="L62" s="42">
        <f t="shared" si="22"/>
        <v>0</v>
      </c>
      <c r="M62" s="38">
        <f t="shared" si="25"/>
        <v>0</v>
      </c>
      <c r="N62" s="38">
        <f t="shared" si="26"/>
        <v>0</v>
      </c>
      <c r="O62" s="38">
        <f t="shared" si="27"/>
        <v>0</v>
      </c>
      <c r="P62" s="38">
        <f t="shared" si="28"/>
        <v>0</v>
      </c>
      <c r="Q62" s="38">
        <f t="shared" si="29"/>
        <v>0</v>
      </c>
      <c r="R62" s="38">
        <f t="shared" si="30"/>
        <v>0</v>
      </c>
      <c r="S62" s="51">
        <f t="shared" si="31"/>
        <v>0</v>
      </c>
      <c r="T62" s="51">
        <f t="shared" si="32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23"/>
        <v>0</v>
      </c>
      <c r="K63" s="53">
        <f t="shared" si="24"/>
        <v>0</v>
      </c>
      <c r="L63" s="42">
        <f t="shared" si="22"/>
        <v>0</v>
      </c>
      <c r="M63" s="38">
        <f t="shared" si="25"/>
        <v>0</v>
      </c>
      <c r="N63" s="38">
        <f t="shared" si="26"/>
        <v>0</v>
      </c>
      <c r="O63" s="38">
        <f t="shared" si="27"/>
        <v>0</v>
      </c>
      <c r="P63" s="38">
        <f t="shared" si="28"/>
        <v>0</v>
      </c>
      <c r="Q63" s="38">
        <f t="shared" si="29"/>
        <v>0</v>
      </c>
      <c r="R63" s="38">
        <f t="shared" si="30"/>
        <v>0</v>
      </c>
      <c r="S63" s="51">
        <f t="shared" si="31"/>
        <v>0</v>
      </c>
      <c r="T63" s="51">
        <f t="shared" si="32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23"/>
        <v>0</v>
      </c>
      <c r="K64" s="53">
        <f t="shared" si="24"/>
        <v>0</v>
      </c>
      <c r="L64" s="42">
        <f t="shared" si="22"/>
        <v>0</v>
      </c>
      <c r="M64" s="38">
        <f t="shared" si="25"/>
        <v>0</v>
      </c>
      <c r="N64" s="38">
        <f t="shared" si="26"/>
        <v>0</v>
      </c>
      <c r="O64" s="38">
        <f t="shared" si="27"/>
        <v>0</v>
      </c>
      <c r="P64" s="38">
        <f t="shared" si="28"/>
        <v>0</v>
      </c>
      <c r="Q64" s="38">
        <f t="shared" si="29"/>
        <v>0</v>
      </c>
      <c r="R64" s="38">
        <f t="shared" si="30"/>
        <v>0</v>
      </c>
      <c r="S64" s="51">
        <f t="shared" si="31"/>
        <v>0</v>
      </c>
      <c r="T64" s="51">
        <f t="shared" si="32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31</v>
      </c>
      <c r="D65" s="29"/>
      <c r="E65" s="29"/>
      <c r="F65" s="29"/>
      <c r="G65" s="29"/>
      <c r="H65" s="29"/>
      <c r="I65" s="29"/>
      <c r="J65" s="35">
        <f>SUM(J50:J64)</f>
        <v>8.5</v>
      </c>
      <c r="K65" s="35">
        <f>SUM(K50:K64)</f>
        <v>123.25</v>
      </c>
      <c r="L65" s="43"/>
      <c r="M65" s="35">
        <f>SUM(M50:M64)</f>
        <v>280</v>
      </c>
      <c r="N65" s="35">
        <f t="shared" ref="N65:T65" si="33">SUM(N50:N64)</f>
        <v>381.25</v>
      </c>
      <c r="O65" s="35">
        <f t="shared" si="33"/>
        <v>212.5</v>
      </c>
      <c r="P65" s="35">
        <f t="shared" si="33"/>
        <v>311.25</v>
      </c>
      <c r="Q65" s="35">
        <f t="shared" si="33"/>
        <v>131.25</v>
      </c>
      <c r="R65" s="35">
        <f t="shared" si="33"/>
        <v>241.25</v>
      </c>
      <c r="S65" s="52">
        <f t="shared" si="33"/>
        <v>492.5</v>
      </c>
      <c r="T65" s="52">
        <f t="shared" si="33"/>
        <v>692.5</v>
      </c>
      <c r="U65" s="31">
        <v>480</v>
      </c>
      <c r="V65" s="45">
        <f>S65+U65</f>
        <v>972.5</v>
      </c>
      <c r="W65" s="45">
        <f>T65+U65</f>
        <v>1172.5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ht="55.2" x14ac:dyDescent="0.3">
      <c r="A67" s="37">
        <v>2</v>
      </c>
      <c r="B67" s="21" t="s">
        <v>70</v>
      </c>
      <c r="C67" s="38">
        <v>3</v>
      </c>
      <c r="D67" s="6">
        <v>40</v>
      </c>
      <c r="E67" s="6">
        <v>55</v>
      </c>
      <c r="F67" s="5">
        <v>35</v>
      </c>
      <c r="G67" s="5">
        <v>45</v>
      </c>
      <c r="H67" s="6">
        <v>5</v>
      </c>
      <c r="I67" s="6">
        <v>20</v>
      </c>
      <c r="J67" s="14">
        <f t="shared" ref="J67:J75" si="34">(C67*F67)/100</f>
        <v>1.05</v>
      </c>
      <c r="K67" s="14">
        <f>C67*G67/100</f>
        <v>1.35</v>
      </c>
      <c r="L67" s="42">
        <f t="shared" si="11"/>
        <v>75</v>
      </c>
      <c r="M67" s="38">
        <f t="shared" ref="M67:M75" si="35">C67*25*D67/100</f>
        <v>30</v>
      </c>
      <c r="N67" s="38">
        <f t="shared" ref="N67:N75" si="36">C67*25*E67/100</f>
        <v>41.25</v>
      </c>
      <c r="O67" s="38">
        <f t="shared" ref="O67:O75" si="37">C67*25*F67/100</f>
        <v>26.25</v>
      </c>
      <c r="P67" s="38">
        <f t="shared" ref="P67:P75" si="38">C67*25*G67/100</f>
        <v>33.75</v>
      </c>
      <c r="Q67" s="38">
        <f t="shared" ref="Q67:Q75" si="39">C67*25*H67/100</f>
        <v>3.75</v>
      </c>
      <c r="R67" s="38">
        <f t="shared" ref="R67:R75" si="40">C67*25*I67/100</f>
        <v>15</v>
      </c>
      <c r="S67" s="38">
        <f t="shared" ref="S67:T75" si="41">M67+O67</f>
        <v>56.25</v>
      </c>
      <c r="T67" s="38">
        <f t="shared" si="41"/>
        <v>75</v>
      </c>
    </row>
    <row r="68" spans="1:24" ht="55.2" x14ac:dyDescent="0.3">
      <c r="A68" s="37">
        <v>3</v>
      </c>
      <c r="B68" s="20" t="s">
        <v>71</v>
      </c>
      <c r="C68" s="38">
        <v>3</v>
      </c>
      <c r="D68" s="6">
        <v>25</v>
      </c>
      <c r="E68" s="6">
        <v>40</v>
      </c>
      <c r="F68" s="5">
        <v>15</v>
      </c>
      <c r="G68" s="5">
        <v>25</v>
      </c>
      <c r="H68" s="6">
        <v>40</v>
      </c>
      <c r="I68" s="6">
        <v>55</v>
      </c>
      <c r="J68" s="14">
        <f t="shared" si="34"/>
        <v>0.45</v>
      </c>
      <c r="K68" s="14">
        <f t="shared" ref="K68:K75" si="42">C68*G68/100</f>
        <v>0.75</v>
      </c>
      <c r="L68" s="42">
        <f t="shared" si="11"/>
        <v>75</v>
      </c>
      <c r="M68" s="38">
        <f t="shared" si="35"/>
        <v>18.75</v>
      </c>
      <c r="N68" s="38">
        <f t="shared" si="36"/>
        <v>30</v>
      </c>
      <c r="O68" s="38">
        <f t="shared" si="37"/>
        <v>11.25</v>
      </c>
      <c r="P68" s="38">
        <f t="shared" si="38"/>
        <v>18.75</v>
      </c>
      <c r="Q68" s="38">
        <f t="shared" si="39"/>
        <v>30</v>
      </c>
      <c r="R68" s="38">
        <f t="shared" si="40"/>
        <v>41.25</v>
      </c>
      <c r="S68" s="38">
        <f t="shared" si="41"/>
        <v>30</v>
      </c>
      <c r="T68" s="38">
        <f t="shared" si="41"/>
        <v>48.75</v>
      </c>
    </row>
    <row r="69" spans="1:24" ht="41.4" x14ac:dyDescent="0.3">
      <c r="A69" s="37">
        <v>4</v>
      </c>
      <c r="B69" s="20" t="s">
        <v>72</v>
      </c>
      <c r="C69" s="38">
        <v>3</v>
      </c>
      <c r="D69" s="6">
        <v>25</v>
      </c>
      <c r="E69" s="6">
        <v>35</v>
      </c>
      <c r="F69" s="5">
        <v>15</v>
      </c>
      <c r="G69" s="5">
        <v>25</v>
      </c>
      <c r="H69" s="6">
        <v>40</v>
      </c>
      <c r="I69" s="6">
        <v>60</v>
      </c>
      <c r="J69" s="14">
        <f t="shared" si="34"/>
        <v>0.45</v>
      </c>
      <c r="K69" s="14">
        <f t="shared" si="42"/>
        <v>0.75</v>
      </c>
      <c r="L69" s="42">
        <f t="shared" si="11"/>
        <v>75</v>
      </c>
      <c r="M69" s="38">
        <f t="shared" si="35"/>
        <v>18.75</v>
      </c>
      <c r="N69" s="38">
        <f t="shared" si="36"/>
        <v>26.25</v>
      </c>
      <c r="O69" s="38">
        <f t="shared" si="37"/>
        <v>11.25</v>
      </c>
      <c r="P69" s="38">
        <f t="shared" si="38"/>
        <v>18.75</v>
      </c>
      <c r="Q69" s="38">
        <f t="shared" si="39"/>
        <v>30</v>
      </c>
      <c r="R69" s="38">
        <f t="shared" si="40"/>
        <v>45</v>
      </c>
      <c r="S69" s="38">
        <f t="shared" si="41"/>
        <v>30</v>
      </c>
      <c r="T69" s="38">
        <f t="shared" si="41"/>
        <v>45</v>
      </c>
    </row>
    <row r="70" spans="1:24" x14ac:dyDescent="0.3">
      <c r="A70" s="37"/>
      <c r="B70" s="20"/>
      <c r="C70" s="38"/>
      <c r="D70" s="6"/>
      <c r="E70" s="6"/>
      <c r="F70" s="5"/>
      <c r="G70" s="5"/>
      <c r="H70" s="6"/>
      <c r="I70" s="6"/>
      <c r="J70" s="14">
        <f t="shared" si="34"/>
        <v>0</v>
      </c>
      <c r="K70" s="14">
        <f t="shared" si="42"/>
        <v>0</v>
      </c>
      <c r="L70" s="42">
        <f t="shared" si="11"/>
        <v>0</v>
      </c>
      <c r="M70" s="38">
        <f t="shared" si="35"/>
        <v>0</v>
      </c>
      <c r="N70" s="38">
        <f t="shared" si="36"/>
        <v>0</v>
      </c>
      <c r="O70" s="38">
        <f t="shared" si="37"/>
        <v>0</v>
      </c>
      <c r="P70" s="38">
        <f t="shared" si="38"/>
        <v>0</v>
      </c>
      <c r="Q70" s="38">
        <f t="shared" si="39"/>
        <v>0</v>
      </c>
      <c r="R70" s="38">
        <f t="shared" si="40"/>
        <v>0</v>
      </c>
      <c r="S70" s="38">
        <f t="shared" si="41"/>
        <v>0</v>
      </c>
      <c r="T70" s="38">
        <f t="shared" si="41"/>
        <v>0</v>
      </c>
    </row>
    <row r="71" spans="1:24" x14ac:dyDescent="0.3">
      <c r="A71" s="37"/>
      <c r="B71" s="20"/>
      <c r="C71" s="38"/>
      <c r="D71" s="6"/>
      <c r="E71" s="6"/>
      <c r="F71" s="5"/>
      <c r="G71" s="5"/>
      <c r="H71" s="6"/>
      <c r="I71" s="6"/>
      <c r="J71" s="14">
        <f t="shared" si="34"/>
        <v>0</v>
      </c>
      <c r="K71" s="14">
        <f t="shared" si="42"/>
        <v>0</v>
      </c>
      <c r="L71" s="42">
        <f t="shared" si="11"/>
        <v>0</v>
      </c>
      <c r="M71" s="38">
        <f t="shared" si="35"/>
        <v>0</v>
      </c>
      <c r="N71" s="38">
        <f t="shared" si="36"/>
        <v>0</v>
      </c>
      <c r="O71" s="38">
        <f t="shared" si="37"/>
        <v>0</v>
      </c>
      <c r="P71" s="38">
        <f t="shared" si="38"/>
        <v>0</v>
      </c>
      <c r="Q71" s="38">
        <f t="shared" si="39"/>
        <v>0</v>
      </c>
      <c r="R71" s="38">
        <f t="shared" si="40"/>
        <v>0</v>
      </c>
      <c r="S71" s="38">
        <f t="shared" si="41"/>
        <v>0</v>
      </c>
      <c r="T71" s="38">
        <f t="shared" si="41"/>
        <v>0</v>
      </c>
    </row>
    <row r="72" spans="1:24" x14ac:dyDescent="0.3">
      <c r="A72" s="37"/>
      <c r="B72" s="20"/>
      <c r="C72" s="38"/>
      <c r="D72" s="6"/>
      <c r="E72" s="6"/>
      <c r="F72" s="5"/>
      <c r="G72" s="5"/>
      <c r="H72" s="6"/>
      <c r="I72" s="6"/>
      <c r="J72" s="14">
        <f t="shared" si="34"/>
        <v>0</v>
      </c>
      <c r="K72" s="14">
        <f t="shared" si="42"/>
        <v>0</v>
      </c>
      <c r="L72" s="42">
        <f t="shared" si="11"/>
        <v>0</v>
      </c>
      <c r="M72" s="38">
        <f t="shared" si="35"/>
        <v>0</v>
      </c>
      <c r="N72" s="38">
        <f t="shared" si="36"/>
        <v>0</v>
      </c>
      <c r="O72" s="38">
        <f t="shared" si="37"/>
        <v>0</v>
      </c>
      <c r="P72" s="38">
        <f t="shared" si="38"/>
        <v>0</v>
      </c>
      <c r="Q72" s="38">
        <f t="shared" si="39"/>
        <v>0</v>
      </c>
      <c r="R72" s="38">
        <f t="shared" si="40"/>
        <v>0</v>
      </c>
      <c r="S72" s="38">
        <f t="shared" si="41"/>
        <v>0</v>
      </c>
      <c r="T72" s="38">
        <f t="shared" si="41"/>
        <v>0</v>
      </c>
    </row>
    <row r="73" spans="1:24" x14ac:dyDescent="0.3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34"/>
        <v>0</v>
      </c>
      <c r="K73" s="14">
        <f t="shared" si="42"/>
        <v>0</v>
      </c>
      <c r="L73" s="42">
        <f t="shared" si="11"/>
        <v>0</v>
      </c>
      <c r="M73" s="38">
        <f t="shared" si="35"/>
        <v>0</v>
      </c>
      <c r="N73" s="38">
        <f t="shared" si="36"/>
        <v>0</v>
      </c>
      <c r="O73" s="38">
        <f t="shared" si="37"/>
        <v>0</v>
      </c>
      <c r="P73" s="38">
        <f t="shared" si="38"/>
        <v>0</v>
      </c>
      <c r="Q73" s="38">
        <f t="shared" si="39"/>
        <v>0</v>
      </c>
      <c r="R73" s="38">
        <f t="shared" si="40"/>
        <v>0</v>
      </c>
      <c r="S73" s="38">
        <f t="shared" si="41"/>
        <v>0</v>
      </c>
      <c r="T73" s="38">
        <f t="shared" si="41"/>
        <v>0</v>
      </c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34"/>
        <v>0</v>
      </c>
      <c r="K74" s="14">
        <f t="shared" si="42"/>
        <v>0</v>
      </c>
      <c r="L74" s="42">
        <f t="shared" si="11"/>
        <v>0</v>
      </c>
      <c r="M74" s="38">
        <f t="shared" si="35"/>
        <v>0</v>
      </c>
      <c r="N74" s="38">
        <f t="shared" si="36"/>
        <v>0</v>
      </c>
      <c r="O74" s="38">
        <f t="shared" si="37"/>
        <v>0</v>
      </c>
      <c r="P74" s="38">
        <f t="shared" si="38"/>
        <v>0</v>
      </c>
      <c r="Q74" s="38">
        <f t="shared" si="39"/>
        <v>0</v>
      </c>
      <c r="R74" s="38">
        <f t="shared" si="40"/>
        <v>0</v>
      </c>
      <c r="S74" s="38">
        <f t="shared" si="41"/>
        <v>0</v>
      </c>
      <c r="T74" s="38">
        <f t="shared" si="41"/>
        <v>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34"/>
        <v>0</v>
      </c>
      <c r="K75" s="14">
        <f t="shared" si="42"/>
        <v>0</v>
      </c>
      <c r="L75" s="42">
        <f t="shared" si="11"/>
        <v>0</v>
      </c>
      <c r="M75" s="38">
        <f t="shared" si="35"/>
        <v>0</v>
      </c>
      <c r="N75" s="38">
        <f t="shared" si="36"/>
        <v>0</v>
      </c>
      <c r="O75" s="38">
        <f t="shared" si="37"/>
        <v>0</v>
      </c>
      <c r="P75" s="38">
        <f t="shared" si="38"/>
        <v>0</v>
      </c>
      <c r="Q75" s="38">
        <f t="shared" si="39"/>
        <v>0</v>
      </c>
      <c r="R75" s="38">
        <f t="shared" si="40"/>
        <v>0</v>
      </c>
      <c r="S75" s="38">
        <f t="shared" si="41"/>
        <v>0</v>
      </c>
      <c r="T75" s="38">
        <f t="shared" si="41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7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8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8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9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63" customWidth="1"/>
    <col min="2" max="2" width="9.109375" style="63"/>
    <col min="3" max="3" width="13.88671875" style="63" customWidth="1"/>
    <col min="4" max="5" width="9.109375" style="63"/>
    <col min="6" max="6" width="10.5546875" style="63" customWidth="1"/>
    <col min="7" max="8" width="9.109375" style="63"/>
    <col min="9" max="9" width="10.33203125" style="63" customWidth="1"/>
    <col min="10" max="11" width="9.109375" style="63"/>
    <col min="12" max="12" width="11" style="63" customWidth="1"/>
    <col min="13" max="13" width="9.109375" style="63"/>
    <col min="14" max="14" width="14.77734375" style="63" customWidth="1"/>
    <col min="15" max="15" width="13.77734375" style="63" customWidth="1"/>
    <col min="16" max="16" width="9.109375" style="63"/>
    <col min="17" max="17" width="8.88671875" customWidth="1"/>
    <col min="18" max="16384" width="9.109375" style="63"/>
  </cols>
  <sheetData>
    <row r="1" spans="1:16" s="63" customFormat="1" ht="12.6" x14ac:dyDescent="0.2">
      <c r="A1" s="99" t="s">
        <v>38</v>
      </c>
      <c r="B1" s="96" t="s">
        <v>39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 t="s">
        <v>11</v>
      </c>
      <c r="O1" s="96" t="s">
        <v>40</v>
      </c>
    </row>
    <row r="2" spans="1:16" s="63" customFormat="1" ht="12.6" x14ac:dyDescent="0.2">
      <c r="A2" s="99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6"/>
      <c r="O2" s="96"/>
    </row>
    <row r="3" spans="1:16" s="63" customFormat="1" ht="12.6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6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6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6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6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2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2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6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>D10+G10+J10+M10</f>
        <v>4</v>
      </c>
      <c r="O10" s="64">
        <f t="shared" si="5"/>
        <v>137</v>
      </c>
    </row>
    <row r="11" spans="1:16" s="63" customFormat="1" ht="12.6" x14ac:dyDescent="0.2">
      <c r="A11" s="61" t="s">
        <v>16</v>
      </c>
      <c r="B11" s="62">
        <f t="shared" ref="B11:N11" si="6">SUM(B3:B10)</f>
        <v>14</v>
      </c>
      <c r="C11" s="62">
        <f>SUM(C3:C10)</f>
        <v>490</v>
      </c>
      <c r="D11" s="72">
        <f t="shared" si="6"/>
        <v>25</v>
      </c>
      <c r="E11" s="73">
        <f t="shared" si="6"/>
        <v>14</v>
      </c>
      <c r="F11" s="73">
        <f>SUM(F3:F10)</f>
        <v>490</v>
      </c>
      <c r="G11" s="72">
        <f t="shared" si="6"/>
        <v>25</v>
      </c>
      <c r="H11" s="73">
        <f t="shared" si="6"/>
        <v>13</v>
      </c>
      <c r="I11" s="73">
        <f>SUM(I3:I10)</f>
        <v>455</v>
      </c>
      <c r="J11" s="69">
        <f>SUM(J3:J10)</f>
        <v>23</v>
      </c>
      <c r="K11" s="73">
        <f t="shared" si="6"/>
        <v>15</v>
      </c>
      <c r="L11" s="73">
        <f>SUM(L3:L10)</f>
        <v>480</v>
      </c>
      <c r="M11" s="69">
        <f t="shared" si="6"/>
        <v>26</v>
      </c>
      <c r="N11" s="62">
        <f t="shared" si="6"/>
        <v>99</v>
      </c>
      <c r="O11" s="62">
        <f>SUM(O3:O10)</f>
        <v>1915</v>
      </c>
      <c r="P11" s="63">
        <f>C11+F11+I11+L11</f>
        <v>1915</v>
      </c>
    </row>
    <row r="17" spans="1:13" s="63" customFormat="1" ht="12.6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3" s="63" customFormat="1" ht="12.6" x14ac:dyDescent="0.2">
      <c r="A18" s="74"/>
      <c r="B18" s="75"/>
      <c r="C18" s="75"/>
      <c r="D18" s="75"/>
    </row>
    <row r="19" spans="1:13" s="63" customFormat="1" ht="12.6" x14ac:dyDescent="0.2">
      <c r="A19" s="98" t="s">
        <v>38</v>
      </c>
      <c r="B19" s="98" t="s">
        <v>42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3" s="63" customFormat="1" ht="12.6" x14ac:dyDescent="0.2">
      <c r="A20" s="98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6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6" x14ac:dyDescent="0.2">
      <c r="A22" s="78" t="s">
        <v>5</v>
      </c>
      <c r="B22" s="79">
        <v>2</v>
      </c>
      <c r="C22" s="80">
        <f>B22*35</f>
        <v>70</v>
      </c>
      <c r="D22" s="81">
        <v>4</v>
      </c>
      <c r="E22" s="79">
        <v>2</v>
      </c>
      <c r="F22" s="79">
        <f>E22*35</f>
        <v>70</v>
      </c>
      <c r="G22" s="81">
        <v>4</v>
      </c>
      <c r="H22" s="79">
        <v>2</v>
      </c>
      <c r="I22" s="80">
        <f>H22*32</f>
        <v>64</v>
      </c>
      <c r="J22" s="81">
        <v>4</v>
      </c>
      <c r="K22" s="82">
        <f>D22+G22+J22+F23</f>
        <v>82</v>
      </c>
      <c r="L22" s="80">
        <f>C22+F22+I22</f>
        <v>204</v>
      </c>
    </row>
    <row r="23" spans="1:13" s="63" customFormat="1" ht="25.2" x14ac:dyDescent="0.2">
      <c r="A23" s="83" t="s">
        <v>7</v>
      </c>
      <c r="B23" s="79">
        <v>2</v>
      </c>
      <c r="C23" s="80">
        <f>B23*35</f>
        <v>70</v>
      </c>
      <c r="D23" s="81">
        <v>2</v>
      </c>
      <c r="E23" s="79">
        <v>2</v>
      </c>
      <c r="F23" s="79">
        <f>E23*35</f>
        <v>70</v>
      </c>
      <c r="G23" s="81">
        <v>2</v>
      </c>
      <c r="H23" s="79">
        <v>2</v>
      </c>
      <c r="I23" s="80">
        <f>H23*32</f>
        <v>64</v>
      </c>
      <c r="J23" s="81">
        <v>2</v>
      </c>
      <c r="K23" s="82">
        <f>D23+G23+J23+F24</f>
        <v>6</v>
      </c>
      <c r="L23" s="80">
        <f>C23+F23+I23</f>
        <v>204</v>
      </c>
    </row>
    <row r="24" spans="1:13" s="63" customFormat="1" ht="12.6" x14ac:dyDescent="0.2">
      <c r="A24" s="78" t="s">
        <v>8</v>
      </c>
      <c r="B24" s="79">
        <v>2</v>
      </c>
      <c r="C24" s="80">
        <f>B24*35</f>
        <v>70</v>
      </c>
      <c r="D24" s="81">
        <v>3</v>
      </c>
      <c r="E24" s="79"/>
      <c r="F24" s="79">
        <f>E24*35</f>
        <v>0</v>
      </c>
      <c r="G24" s="81"/>
      <c r="H24" s="79"/>
      <c r="I24" s="80">
        <f>H24*32</f>
        <v>0</v>
      </c>
      <c r="J24" s="81"/>
      <c r="K24" s="82">
        <f>D24+G24+J24+F25</f>
        <v>38</v>
      </c>
      <c r="L24" s="80">
        <f>C24+F24+I24</f>
        <v>70</v>
      </c>
    </row>
    <row r="25" spans="1:13" s="63" customFormat="1" ht="12.6" x14ac:dyDescent="0.2">
      <c r="A25" s="78" t="s">
        <v>10</v>
      </c>
      <c r="B25" s="79">
        <v>1</v>
      </c>
      <c r="C25" s="80">
        <f>B25*35</f>
        <v>35</v>
      </c>
      <c r="D25" s="81">
        <v>1</v>
      </c>
      <c r="E25" s="79">
        <v>1</v>
      </c>
      <c r="F25" s="79">
        <f>E25*35</f>
        <v>35</v>
      </c>
      <c r="G25" s="81">
        <v>1</v>
      </c>
      <c r="H25" s="79">
        <v>1</v>
      </c>
      <c r="I25" s="80">
        <f>H25*32</f>
        <v>32</v>
      </c>
      <c r="J25" s="81">
        <v>1</v>
      </c>
      <c r="K25" s="82">
        <f>D25+G25+J25+F26</f>
        <v>283</v>
      </c>
      <c r="L25" s="80">
        <f>C25+F25+I25</f>
        <v>102</v>
      </c>
    </row>
    <row r="26" spans="1:13" s="63" customFormat="1" ht="12.6" x14ac:dyDescent="0.2">
      <c r="A26" s="78" t="s">
        <v>16</v>
      </c>
      <c r="B26" s="82">
        <f t="shared" ref="B26:L26" si="7">SUM(B21:B25)</f>
        <v>10</v>
      </c>
      <c r="C26" s="84">
        <f t="shared" si="7"/>
        <v>350</v>
      </c>
      <c r="D26" s="85">
        <f t="shared" si="7"/>
        <v>16</v>
      </c>
      <c r="E26" s="82">
        <f t="shared" si="7"/>
        <v>8</v>
      </c>
      <c r="F26" s="82">
        <f t="shared" si="7"/>
        <v>280</v>
      </c>
      <c r="G26" s="85">
        <f t="shared" si="7"/>
        <v>13</v>
      </c>
      <c r="H26" s="82">
        <f t="shared" si="7"/>
        <v>8</v>
      </c>
      <c r="I26" s="84">
        <f t="shared" si="7"/>
        <v>256</v>
      </c>
      <c r="J26" s="85">
        <f t="shared" si="7"/>
        <v>13</v>
      </c>
      <c r="K26" s="82">
        <f t="shared" si="7"/>
        <v>497</v>
      </c>
      <c r="L26" s="84">
        <f t="shared" si="7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Izračun_4.2!_Toc183762457</vt:lpstr>
      <vt:lpstr>Izračun_4.2!_Toc183762459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Vedrana Šimunić Rod</cp:lastModifiedBy>
  <cp:lastPrinted>2025-06-05T12:25:37Z</cp:lastPrinted>
  <dcterms:created xsi:type="dcterms:W3CDTF">2023-10-16T10:32:43Z</dcterms:created>
  <dcterms:modified xsi:type="dcterms:W3CDTF">2025-06-06T06:12:39Z</dcterms:modified>
</cp:coreProperties>
</file>