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vedrana_simunic_rod_asoo_hr/Documents/Desktop/"/>
    </mc:Choice>
  </mc:AlternateContent>
  <xr:revisionPtr revIDLastSave="0" documentId="8_{BB7B0F77-2186-4E35-97BF-A769BF9CDB3F}" xr6:coauthVersionLast="47" xr6:coauthVersionMax="47" xr10:uidLastSave="{00000000-0000-0000-0000-000000000000}"/>
  <bookViews>
    <workbookView xWindow="-108" yWindow="-108" windowWidth="23256" windowHeight="12456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Izračun_4.1!$B$28</definedName>
    <definedName name="_Toc177978864" localSheetId="0">Izračun_4.1!$B$27</definedName>
    <definedName name="_Toc177978870" localSheetId="0">Izračun_4.1!$B$29</definedName>
    <definedName name="_Toc177978871" localSheetId="0">Izračun_4.1!$B$30</definedName>
    <definedName name="_Toc177978872" localSheetId="0">Izračun_4.1!#REF!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Izračun_4.1!$B$27</definedName>
    <definedName name="_Toc177978878" localSheetId="0">Izračun_4.1!$B$28</definedName>
    <definedName name="_Toc177978887" localSheetId="0">Izračun_4.1!$B$42</definedName>
    <definedName name="_xlnm.Print_Area" localSheetId="0">Izračun_4.1!$A$1:$W$48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/>
  <c r="L37" i="1"/>
  <c r="M37" i="1"/>
  <c r="N37" i="1"/>
  <c r="O37" i="1"/>
  <c r="P37" i="1"/>
  <c r="Q37" i="1"/>
  <c r="R37" i="1"/>
  <c r="J38" i="1"/>
  <c r="K38" i="1"/>
  <c r="L38" i="1"/>
  <c r="M38" i="1"/>
  <c r="N38" i="1"/>
  <c r="O38" i="1"/>
  <c r="P38" i="1"/>
  <c r="Q38" i="1"/>
  <c r="R38" i="1"/>
  <c r="S38" i="1"/>
  <c r="T38" i="1"/>
  <c r="J39" i="1"/>
  <c r="K39" i="1"/>
  <c r="L39" i="1"/>
  <c r="M39" i="1"/>
  <c r="N39" i="1"/>
  <c r="O39" i="1"/>
  <c r="P39" i="1"/>
  <c r="Q39" i="1"/>
  <c r="R39" i="1"/>
  <c r="J40" i="1"/>
  <c r="K40" i="1"/>
  <c r="L40" i="1"/>
  <c r="M40" i="1"/>
  <c r="N40" i="1"/>
  <c r="O40" i="1"/>
  <c r="P40" i="1"/>
  <c r="Q40" i="1"/>
  <c r="R40" i="1"/>
  <c r="S40" i="1"/>
  <c r="T40" i="1"/>
  <c r="J41" i="1"/>
  <c r="K41" i="1"/>
  <c r="L41" i="1"/>
  <c r="M41" i="1"/>
  <c r="N41" i="1"/>
  <c r="O41" i="1"/>
  <c r="P41" i="1"/>
  <c r="Q41" i="1"/>
  <c r="R41" i="1"/>
  <c r="T41" i="1"/>
  <c r="J42" i="1"/>
  <c r="K42" i="1"/>
  <c r="L42" i="1"/>
  <c r="M42" i="1"/>
  <c r="N42" i="1"/>
  <c r="O42" i="1"/>
  <c r="P42" i="1"/>
  <c r="Q42" i="1"/>
  <c r="R42" i="1"/>
  <c r="S42" i="1"/>
  <c r="T42" i="1"/>
  <c r="J43" i="1"/>
  <c r="K43" i="1"/>
  <c r="L43" i="1"/>
  <c r="M43" i="1"/>
  <c r="N43" i="1"/>
  <c r="T43" i="1" s="1"/>
  <c r="O43" i="1"/>
  <c r="P43" i="1"/>
  <c r="Q43" i="1"/>
  <c r="R43" i="1"/>
  <c r="S43" i="1"/>
  <c r="T39" i="1" l="1"/>
  <c r="T37" i="1"/>
  <c r="S41" i="1"/>
  <c r="S39" i="1"/>
  <c r="S37" i="1"/>
  <c r="C31" i="1" l="1"/>
  <c r="O6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W65" i="5"/>
  <c r="V65" i="5"/>
  <c r="W33" i="5"/>
  <c r="V33" i="5"/>
  <c r="N65" i="5"/>
  <c r="O65" i="5"/>
  <c r="P65" i="5"/>
  <c r="Q65" i="5"/>
  <c r="R65" i="5"/>
  <c r="S65" i="5"/>
  <c r="T65" i="5"/>
  <c r="M65" i="5"/>
  <c r="K65" i="5"/>
  <c r="J65" i="5"/>
  <c r="M51" i="5"/>
  <c r="N51" i="5"/>
  <c r="O51" i="5"/>
  <c r="P51" i="5"/>
  <c r="Q51" i="5"/>
  <c r="R51" i="5"/>
  <c r="S51" i="5"/>
  <c r="T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36" i="1"/>
  <c r="Q36" i="1"/>
  <c r="P36" i="1"/>
  <c r="O36" i="1"/>
  <c r="N36" i="1"/>
  <c r="M36" i="1"/>
  <c r="R23" i="1"/>
  <c r="R24" i="1"/>
  <c r="R25" i="1"/>
  <c r="R26" i="1"/>
  <c r="R27" i="1"/>
  <c r="R28" i="1"/>
  <c r="R29" i="1"/>
  <c r="Q23" i="1"/>
  <c r="Q24" i="1"/>
  <c r="Q25" i="1"/>
  <c r="Q26" i="1"/>
  <c r="Q27" i="1"/>
  <c r="Q28" i="1"/>
  <c r="Q29" i="1"/>
  <c r="P23" i="1"/>
  <c r="P24" i="1"/>
  <c r="P25" i="1"/>
  <c r="P26" i="1"/>
  <c r="P27" i="1"/>
  <c r="P28" i="1"/>
  <c r="P29" i="1"/>
  <c r="P30" i="1"/>
  <c r="O23" i="1"/>
  <c r="O24" i="1"/>
  <c r="O25" i="1"/>
  <c r="O26" i="1"/>
  <c r="O27" i="1"/>
  <c r="O28" i="1"/>
  <c r="O29" i="1"/>
  <c r="O30" i="1"/>
  <c r="N23" i="1"/>
  <c r="N24" i="1"/>
  <c r="N25" i="1"/>
  <c r="N26" i="1"/>
  <c r="N27" i="1"/>
  <c r="N28" i="1"/>
  <c r="N29" i="1"/>
  <c r="N30" i="1"/>
  <c r="M23" i="1"/>
  <c r="M24" i="1"/>
  <c r="M25" i="1"/>
  <c r="M26" i="1"/>
  <c r="M27" i="1"/>
  <c r="M28" i="1"/>
  <c r="Q13" i="1"/>
  <c r="Q14" i="1"/>
  <c r="Q15" i="1"/>
  <c r="Q16" i="1"/>
  <c r="Q17" i="1"/>
  <c r="R13" i="1"/>
  <c r="R14" i="1"/>
  <c r="R15" i="1"/>
  <c r="R16" i="1"/>
  <c r="P13" i="1"/>
  <c r="P14" i="1"/>
  <c r="P15" i="1"/>
  <c r="P16" i="1"/>
  <c r="P17" i="1"/>
  <c r="P18" i="1"/>
  <c r="P19" i="1"/>
  <c r="O13" i="1"/>
  <c r="O14" i="1"/>
  <c r="O15" i="1"/>
  <c r="O16" i="1"/>
  <c r="O17" i="1"/>
  <c r="O18" i="1"/>
  <c r="N13" i="1"/>
  <c r="N14" i="1"/>
  <c r="N15" i="1"/>
  <c r="N16" i="1"/>
  <c r="N17" i="1"/>
  <c r="N18" i="1"/>
  <c r="N19" i="1"/>
  <c r="N20" i="1"/>
  <c r="M13" i="1"/>
  <c r="M14" i="1"/>
  <c r="M15" i="1"/>
  <c r="M16" i="1"/>
  <c r="M17" i="1"/>
  <c r="M18" i="1"/>
  <c r="M19" i="1"/>
  <c r="M20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P3" i="1"/>
  <c r="P4" i="1"/>
  <c r="P5" i="1"/>
  <c r="P6" i="1"/>
  <c r="P7" i="1"/>
  <c r="P8" i="1"/>
  <c r="P9" i="1"/>
  <c r="O3" i="1"/>
  <c r="O4" i="1"/>
  <c r="O5" i="1"/>
  <c r="O7" i="1"/>
  <c r="O8" i="1"/>
  <c r="P2" i="1"/>
  <c r="N3" i="1"/>
  <c r="N4" i="1"/>
  <c r="N5" i="1"/>
  <c r="N6" i="1"/>
  <c r="N7" i="1"/>
  <c r="M3" i="1"/>
  <c r="M4" i="1"/>
  <c r="M5" i="1"/>
  <c r="M6" i="1"/>
  <c r="M7" i="1"/>
  <c r="L23" i="1"/>
  <c r="L24" i="1"/>
  <c r="L25" i="1"/>
  <c r="L26" i="1"/>
  <c r="L27" i="1"/>
  <c r="L28" i="1"/>
  <c r="L29" i="1"/>
  <c r="L30" i="1"/>
  <c r="L13" i="1"/>
  <c r="L14" i="1"/>
  <c r="L15" i="1"/>
  <c r="L16" i="1"/>
  <c r="L17" i="1"/>
  <c r="L18" i="1"/>
  <c r="L3" i="1"/>
  <c r="L4" i="1"/>
  <c r="L5" i="1"/>
  <c r="L6" i="1"/>
  <c r="L7" i="1"/>
  <c r="K23" i="1"/>
  <c r="K24" i="1"/>
  <c r="K25" i="1"/>
  <c r="K26" i="1"/>
  <c r="K27" i="1"/>
  <c r="J23" i="1"/>
  <c r="J24" i="1"/>
  <c r="J25" i="1"/>
  <c r="J26" i="1"/>
  <c r="J27" i="1"/>
  <c r="K13" i="1"/>
  <c r="K14" i="1"/>
  <c r="K15" i="1"/>
  <c r="K16" i="1"/>
  <c r="J13" i="1"/>
  <c r="J14" i="1"/>
  <c r="J15" i="1"/>
  <c r="J16" i="1"/>
  <c r="K3" i="1"/>
  <c r="K4" i="1"/>
  <c r="K5" i="1"/>
  <c r="K6" i="1"/>
  <c r="J3" i="1"/>
  <c r="J4" i="1"/>
  <c r="J5" i="1"/>
  <c r="J6" i="1"/>
  <c r="T36" i="1" l="1"/>
  <c r="S28" i="1"/>
  <c r="T29" i="1"/>
  <c r="T28" i="1"/>
  <c r="T19" i="1"/>
  <c r="T18" i="1"/>
  <c r="S26" i="1"/>
  <c r="T27" i="1"/>
  <c r="S27" i="1"/>
  <c r="V27" i="1" s="1"/>
  <c r="W27" i="1" s="1"/>
  <c r="T25" i="1"/>
  <c r="T24" i="1"/>
  <c r="T23" i="1"/>
  <c r="S25" i="1"/>
  <c r="V25" i="1" s="1"/>
  <c r="W25" i="1" s="1"/>
  <c r="T26" i="1"/>
  <c r="T14" i="1"/>
  <c r="S14" i="1"/>
  <c r="V14" i="1" s="1"/>
  <c r="W14" i="1" s="1"/>
  <c r="S13" i="1"/>
  <c r="S36" i="1"/>
  <c r="S24" i="1"/>
  <c r="S23" i="1"/>
  <c r="S18" i="1"/>
  <c r="T17" i="1"/>
  <c r="S17" i="1"/>
  <c r="V17" i="1" s="1"/>
  <c r="W17" i="1" s="1"/>
  <c r="T16" i="1"/>
  <c r="S16" i="1"/>
  <c r="V16" i="1" s="1"/>
  <c r="W16" i="1" s="1"/>
  <c r="T15" i="1"/>
  <c r="S15" i="1"/>
  <c r="V15" i="1" s="1"/>
  <c r="W15" i="1" s="1"/>
  <c r="T13" i="1"/>
  <c r="T6" i="1"/>
  <c r="T5" i="1"/>
  <c r="S4" i="1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V3" i="1" s="1"/>
  <c r="W3" i="1" s="1"/>
  <c r="T7" i="1"/>
  <c r="V13" i="1" l="1"/>
  <c r="W13" i="1" s="1"/>
  <c r="V4" i="1"/>
  <c r="W4" i="1" s="1"/>
  <c r="V18" i="1"/>
  <c r="W18" i="1" s="1"/>
  <c r="V23" i="1"/>
  <c r="W23" i="1" s="1"/>
  <c r="V26" i="1"/>
  <c r="W26" i="1" s="1"/>
  <c r="V24" i="1"/>
  <c r="W24" i="1" s="1"/>
  <c r="V28" i="1"/>
  <c r="W28" i="1" s="1"/>
  <c r="V7" i="1"/>
  <c r="W7" i="1" s="1"/>
  <c r="V6" i="1"/>
  <c r="W6" i="1" s="1"/>
  <c r="V5" i="1"/>
  <c r="W5" i="1" s="1"/>
  <c r="S49" i="5"/>
  <c r="V49" i="5" s="1"/>
  <c r="T17" i="5"/>
  <c r="W17" i="5" s="1"/>
  <c r="S17" i="5"/>
  <c r="V17" i="5" s="1"/>
  <c r="T33" i="5"/>
  <c r="S33" i="5"/>
  <c r="T49" i="5"/>
  <c r="W49" i="5" s="1"/>
  <c r="C21" i="1" l="1"/>
  <c r="C11" i="1"/>
  <c r="R30" i="1"/>
  <c r="Q30" i="1"/>
  <c r="T30" i="1"/>
  <c r="M29" i="1"/>
  <c r="S29" i="1" s="1"/>
  <c r="V29" i="1" s="1"/>
  <c r="W29" i="1" s="1"/>
  <c r="M30" i="1"/>
  <c r="S30" i="1" s="1"/>
  <c r="V30" i="1" s="1"/>
  <c r="W30" i="1" s="1"/>
  <c r="R17" i="1"/>
  <c r="R18" i="1"/>
  <c r="R19" i="1"/>
  <c r="R20" i="1"/>
  <c r="Q18" i="1"/>
  <c r="Q19" i="1"/>
  <c r="Q20" i="1"/>
  <c r="P20" i="1"/>
  <c r="T20" i="1" s="1"/>
  <c r="O19" i="1"/>
  <c r="S19" i="1" s="1"/>
  <c r="V19" i="1" s="1"/>
  <c r="W19" i="1" s="1"/>
  <c r="O20" i="1"/>
  <c r="S20" i="1" s="1"/>
  <c r="V20" i="1" s="1"/>
  <c r="W20" i="1" s="1"/>
  <c r="L35" i="1"/>
  <c r="L36" i="1"/>
  <c r="K35" i="1"/>
  <c r="K36" i="1"/>
  <c r="J35" i="1"/>
  <c r="J36" i="1"/>
  <c r="L19" i="1"/>
  <c r="L20" i="1"/>
  <c r="L8" i="1"/>
  <c r="L9" i="1"/>
  <c r="L10" i="1"/>
  <c r="K28" i="1"/>
  <c r="K29" i="1"/>
  <c r="K30" i="1"/>
  <c r="J28" i="1"/>
  <c r="J29" i="1"/>
  <c r="J30" i="1"/>
  <c r="K17" i="1"/>
  <c r="K18" i="1"/>
  <c r="K19" i="1"/>
  <c r="K20" i="1"/>
  <c r="J17" i="1"/>
  <c r="J18" i="1"/>
  <c r="J19" i="1"/>
  <c r="J20" i="1"/>
  <c r="K7" i="1"/>
  <c r="K8" i="1"/>
  <c r="K9" i="1"/>
  <c r="K10" i="1"/>
  <c r="J7" i="1"/>
  <c r="J8" i="1"/>
  <c r="J9" i="1"/>
  <c r="J10" i="1"/>
  <c r="M8" i="1"/>
  <c r="S8" i="1" s="1"/>
  <c r="M9" i="1"/>
  <c r="M10" i="1"/>
  <c r="K2" i="1"/>
  <c r="J2" i="1"/>
  <c r="K12" i="1"/>
  <c r="K33" i="1"/>
  <c r="J33" i="1"/>
  <c r="K11" i="1" l="1"/>
  <c r="J11" i="1"/>
  <c r="K21" i="1"/>
  <c r="J12" i="1"/>
  <c r="J21" i="1" s="1"/>
  <c r="K22" i="1"/>
  <c r="K31" i="1" s="1"/>
  <c r="J22" i="1"/>
  <c r="J31" i="1" s="1"/>
  <c r="L12" i="1" l="1"/>
  <c r="M12" i="1"/>
  <c r="M21" i="1" s="1"/>
  <c r="N12" i="1"/>
  <c r="N21" i="1" s="1"/>
  <c r="O12" i="1"/>
  <c r="O21" i="1" s="1"/>
  <c r="P12" i="1"/>
  <c r="P21" i="1" s="1"/>
  <c r="Q12" i="1"/>
  <c r="Q21" i="1" s="1"/>
  <c r="R12" i="1"/>
  <c r="R21" i="1" s="1"/>
  <c r="T12" i="1" l="1"/>
  <c r="S12" i="1"/>
  <c r="S21" i="1" s="1"/>
  <c r="T21" i="1" l="1"/>
  <c r="W21" i="1" s="1"/>
  <c r="V21" i="1"/>
  <c r="V12" i="1"/>
  <c r="W12" i="1" s="1"/>
  <c r="L33" i="1"/>
  <c r="M35" i="1"/>
  <c r="N35" i="1"/>
  <c r="O35" i="1"/>
  <c r="P35" i="1"/>
  <c r="Q35" i="1"/>
  <c r="R35" i="1"/>
  <c r="R33" i="1"/>
  <c r="Q33" i="1"/>
  <c r="P33" i="1"/>
  <c r="O33" i="1"/>
  <c r="N33" i="1"/>
  <c r="M33" i="1"/>
  <c r="L22" i="1"/>
  <c r="N8" i="1"/>
  <c r="T8" i="1" s="1"/>
  <c r="V8" i="1" s="1"/>
  <c r="W8" i="1" s="1"/>
  <c r="N9" i="1"/>
  <c r="T9" i="1" s="1"/>
  <c r="O9" i="1"/>
  <c r="S9" i="1" s="1"/>
  <c r="N10" i="1"/>
  <c r="O10" i="1"/>
  <c r="S10" i="1" s="1"/>
  <c r="P10" i="1"/>
  <c r="R10" i="1"/>
  <c r="M22" i="1"/>
  <c r="M31" i="1" s="1"/>
  <c r="N22" i="1"/>
  <c r="N31" i="1" s="1"/>
  <c r="O22" i="1"/>
  <c r="O31" i="1" s="1"/>
  <c r="P22" i="1"/>
  <c r="P31" i="1" s="1"/>
  <c r="Q22" i="1"/>
  <c r="Q31" i="1" s="1"/>
  <c r="R22" i="1"/>
  <c r="R31" i="1" s="1"/>
  <c r="L2" i="1"/>
  <c r="R2" i="1"/>
  <c r="Q2" i="1"/>
  <c r="Q11" i="1" s="1"/>
  <c r="O2" i="1"/>
  <c r="N2" i="1"/>
  <c r="M2" i="1"/>
  <c r="M11" i="1" s="1"/>
  <c r="V9" i="1" l="1"/>
  <c r="W9" i="1" s="1"/>
  <c r="O11" i="1"/>
  <c r="R11" i="1"/>
  <c r="P11" i="1"/>
  <c r="N11" i="1"/>
  <c r="T2" i="1"/>
  <c r="S2" i="1"/>
  <c r="S11" i="1" s="1"/>
  <c r="V11" i="1" s="1"/>
  <c r="T33" i="1"/>
  <c r="T10" i="1"/>
  <c r="V10" i="1" s="1"/>
  <c r="W10" i="1" s="1"/>
  <c r="T22" i="1"/>
  <c r="T31" i="1" s="1"/>
  <c r="W31" i="1" s="1"/>
  <c r="S22" i="1"/>
  <c r="S31" i="1" s="1"/>
  <c r="V31" i="1" s="1"/>
  <c r="S35" i="1"/>
  <c r="T35" i="1"/>
  <c r="S33" i="1"/>
  <c r="V22" i="1" l="1"/>
  <c r="W22" i="1" s="1"/>
  <c r="T11" i="1"/>
  <c r="W11" i="1" s="1"/>
  <c r="V2" i="1"/>
  <c r="W2" i="1" s="1"/>
</calcChain>
</file>

<file path=xl/sharedStrings.xml><?xml version="1.0" encoding="utf-8"?>
<sst xmlns="http://schemas.openxmlformats.org/spreadsheetml/2006/main" count="131" uniqueCount="74">
  <si>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</si>
  <si>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</si>
  <si>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</si>
  <si>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</si>
  <si>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</si>
  <si>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</si>
  <si>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</si>
  <si>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</si>
  <si>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</si>
  <si>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</si>
  <si>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</si>
  <si>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</si>
  <si>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</si>
  <si>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</si>
  <si>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</si>
  <si>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</si>
  <si>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</si>
  <si>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</si>
  <si>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</si>
  <si>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</si>
  <si>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</si>
  <si>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</si>
  <si>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</si>
  <si>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</si>
  <si>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</si>
  <si>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</si>
  <si>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</si>
  <si>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</si>
  <si>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</si>
  <si>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</si>
  <si>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</si>
  <si>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</si>
  <si>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</si>
  <si>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</si>
  <si>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</si>
  <si>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</si>
  <si>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</si>
  <si>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</si>
  <si>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</si>
  <si>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</si>
  <si>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</si>
  <si>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</si>
  <si>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</si>
  <si>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Organizacija rada i zaštite na radu</t>
  </si>
  <si>
    <t>Osnove prava i temeljni pravni 
propisi</t>
  </si>
  <si>
    <t>Poslovna komunikacija</t>
  </si>
  <si>
    <t>Osnove IKT-a i obrade teksta</t>
  </si>
  <si>
    <t>Osnove matematike i prikaz 
podataka pomoću matematike</t>
  </si>
  <si>
    <t>Građansko i trgovačko pravo</t>
  </si>
  <si>
    <t>Ergonomija i osnove daktilografije</t>
  </si>
  <si>
    <t>Osnove poduzetništva</t>
  </si>
  <si>
    <t>Upoznavanje s radom kod poslodavca</t>
  </si>
  <si>
    <t>Matematika u rješavanju poslovnih 
situacija</t>
  </si>
  <si>
    <t>Rad u programima za prezentaciju i 
organizaciju podataka</t>
  </si>
  <si>
    <t>Prijepis i obrada dokumentacije</t>
  </si>
  <si>
    <t>Službeno dopisivanje</t>
  </si>
  <si>
    <t>Osnove radnog prava</t>
  </si>
  <si>
    <t>Digitalna komunikacija u poslovnoj
 organizaciji</t>
  </si>
  <si>
    <t>Administrativna priprema sastanaka 
i službene dokumentacije</t>
  </si>
  <si>
    <t>Postupak s poštom i rad s uredskom
 tehnologijom kod poslodavca</t>
  </si>
  <si>
    <t>Primjena etike i načela komunikacije 
kod poslodavca</t>
  </si>
  <si>
    <t>Primjena matematike u 
administraciji</t>
  </si>
  <si>
    <t>Proračunske tablice i baze podataka</t>
  </si>
  <si>
    <t>Sudsko dopisivanje</t>
  </si>
  <si>
    <t>Administrativne radnje u sudskim 
postupcima i postupanju poslovnih subjekata</t>
  </si>
  <si>
    <t>Financijska pismenost</t>
  </si>
  <si>
    <t>Transkript i obrada dokumentacije</t>
  </si>
  <si>
    <t>Knjigovodstvo</t>
  </si>
  <si>
    <t>Daktilografska obrada dokumentacije
 kod poslodavca</t>
  </si>
  <si>
    <t>Tijek postupka i vođenje evidencija 
kod poslodavca</t>
  </si>
  <si>
    <t>Javna uprava/Održivost i društvena 
odgovornost</t>
  </si>
  <si>
    <t>Osnove upravnog postupka/Hrvatski 
poslovni jezik</t>
  </si>
  <si>
    <t xml:space="preserve">Poslovni informacijski sustav/
Informacijski sustav javne uprave </t>
  </si>
  <si>
    <t>Politički i gospodarski sustav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</si>
</sst>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mbria"/>
      <family val="1"/>
    </font>
    <font>
      <sz val="10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7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W50"/>
  <sheetViews>
    <sheetView tabSelected="1" zoomScaleNormal="100" zoomScaleSheetLayoutView="115" workbookViewId="0">
      <pane ySplit="1" topLeftCell="A26" activePane="bottomLeft" state="frozen"/>
      <selection pane="bottomLeft" activeCell="B34" sqref="B34"/>
    </sheetView>
  </sheetViews>
  <sheetFormatPr defaultColWidth="9.33203125" defaultRowHeight="13.8" x14ac:dyDescent="0.3"/>
  <cols>
    <col min="1" max="1" width="11.6640625" style="8" customWidth="1"/>
    <col min="2" max="2" width="33.6640625" style="25" customWidth="1"/>
    <col min="3" max="3" width="6.44140625" style="8" customWidth="1"/>
    <col min="4" max="9" width="5.6640625" style="8" customWidth="1"/>
    <col min="10" max="10" width="7.109375" style="8" customWidth="1"/>
    <col min="11" max="11" width="7.33203125" style="8" customWidth="1"/>
    <col min="12" max="12" width="8.88671875" style="8" customWidth="1"/>
    <col min="13" max="13" width="7.88671875" style="8" customWidth="1"/>
    <col min="14" max="14" width="7.6640625" style="8" customWidth="1"/>
    <col min="15" max="15" width="7.3320312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33203125" style="8" customWidth="1"/>
    <col min="21" max="21" width="7.44140625" style="11" customWidth="1"/>
    <col min="22" max="16384" width="9.33203125" style="11"/>
  </cols>
  <sheetData>
    <row r="1" spans="1:23" s="9" customFormat="1" ht="55.8" thickBot="1" x14ac:dyDescent="0.35">
      <c r="A1" s="3" t="s">
        <v>21</v>
      </c>
      <c r="B1" s="3" t="s">
        <v>2</v>
      </c>
      <c r="C1" s="1" t="s">
        <v>0</v>
      </c>
      <c r="D1" s="100" t="s">
        <v>22</v>
      </c>
      <c r="E1" s="100"/>
      <c r="F1" s="101" t="s">
        <v>23</v>
      </c>
      <c r="G1" s="102"/>
      <c r="H1" s="100" t="s">
        <v>24</v>
      </c>
      <c r="I1" s="103"/>
      <c r="J1" s="18" t="s">
        <v>34</v>
      </c>
      <c r="K1" s="18" t="s">
        <v>35</v>
      </c>
      <c r="L1" s="3" t="s">
        <v>1</v>
      </c>
      <c r="M1" s="98" t="s">
        <v>25</v>
      </c>
      <c r="N1" s="98"/>
      <c r="O1" s="98" t="s">
        <v>26</v>
      </c>
      <c r="P1" s="99"/>
      <c r="Q1" s="98" t="s">
        <v>27</v>
      </c>
      <c r="R1" s="99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</row>
    <row r="2" spans="1:23" ht="12.9" customHeight="1" thickBot="1" x14ac:dyDescent="0.35">
      <c r="A2" s="3">
        <v>1</v>
      </c>
      <c r="B2" s="86" t="s">
        <v>43</v>
      </c>
      <c r="C2" s="4">
        <v>5</v>
      </c>
      <c r="D2" s="6">
        <v>45</v>
      </c>
      <c r="E2" s="6">
        <v>50</v>
      </c>
      <c r="F2" s="6">
        <v>25</v>
      </c>
      <c r="G2" s="6">
        <v>30</v>
      </c>
      <c r="H2" s="6">
        <v>10</v>
      </c>
      <c r="I2" s="6">
        <v>20</v>
      </c>
      <c r="J2" s="14">
        <f>C2*F2/100</f>
        <v>1.25</v>
      </c>
      <c r="K2" s="14">
        <f>C2*G2/100</f>
        <v>1.5</v>
      </c>
      <c r="L2" s="42">
        <f>C2*25</f>
        <v>125</v>
      </c>
      <c r="M2" s="38">
        <f>C2*25*D2/100</f>
        <v>56.25</v>
      </c>
      <c r="N2" s="38">
        <f>C2*25*E2/100</f>
        <v>62.5</v>
      </c>
      <c r="O2" s="38">
        <f>C2*25*F2/100</f>
        <v>31.25</v>
      </c>
      <c r="P2" s="38">
        <f>C2*25*G2/100</f>
        <v>37.5</v>
      </c>
      <c r="Q2" s="38">
        <f>C2*25*H2/100</f>
        <v>12.5</v>
      </c>
      <c r="R2" s="38">
        <f>C2*25*I2/100</f>
        <v>25</v>
      </c>
      <c r="S2" s="38">
        <f>M2+O2</f>
        <v>87.5</v>
      </c>
      <c r="T2" s="38">
        <f>N2+P2</f>
        <v>100</v>
      </c>
      <c r="U2" s="46"/>
      <c r="V2" s="90">
        <f t="shared" ref="V2:V9" si="0">S2+T2</f>
        <v>187.5</v>
      </c>
      <c r="W2" s="91">
        <f t="shared" ref="W2:W9" si="1">V2/35</f>
        <v>5.3571428571428568</v>
      </c>
    </row>
    <row r="3" spans="1:23" ht="12.9" customHeight="1" thickBot="1" x14ac:dyDescent="0.35">
      <c r="A3" s="3">
        <v>1</v>
      </c>
      <c r="B3" s="87" t="s">
        <v>44</v>
      </c>
      <c r="C3" s="4">
        <v>6</v>
      </c>
      <c r="D3" s="6">
        <v>45</v>
      </c>
      <c r="E3" s="6">
        <v>50</v>
      </c>
      <c r="F3" s="6">
        <v>25</v>
      </c>
      <c r="G3" s="6">
        <v>30</v>
      </c>
      <c r="H3" s="6">
        <v>10</v>
      </c>
      <c r="I3" s="6">
        <v>20</v>
      </c>
      <c r="J3" s="14">
        <f t="shared" ref="J3:J6" si="2">C3*F3/100</f>
        <v>1.5</v>
      </c>
      <c r="K3" s="14">
        <f t="shared" ref="K3:K6" si="3">C3*G3/100</f>
        <v>1.8</v>
      </c>
      <c r="L3" s="42">
        <f t="shared" ref="L3:L7" si="4">C3*25</f>
        <v>150</v>
      </c>
      <c r="M3" s="38">
        <f t="shared" ref="M3:M7" si="5">C3*25*D3/100</f>
        <v>67.5</v>
      </c>
      <c r="N3" s="38">
        <f t="shared" ref="N3:N7" si="6">C3*25*E3/100</f>
        <v>75</v>
      </c>
      <c r="O3" s="38">
        <f t="shared" ref="O3:O8" si="7">C3*25*F3/100</f>
        <v>37.5</v>
      </c>
      <c r="P3" s="38">
        <f t="shared" ref="P3:P9" si="8">C3*25*G3/100</f>
        <v>45</v>
      </c>
      <c r="Q3" s="38">
        <f t="shared" ref="Q3:Q10" si="9">C3*25*H3/100</f>
        <v>15</v>
      </c>
      <c r="R3" s="38">
        <f t="shared" ref="R3:R9" si="10">C3*25*I3/100</f>
        <v>30</v>
      </c>
      <c r="S3" s="38">
        <f t="shared" ref="S3:S10" si="11">M3+O3</f>
        <v>105</v>
      </c>
      <c r="T3" s="38">
        <f t="shared" ref="T3:T9" si="12">N3+P3</f>
        <v>120</v>
      </c>
      <c r="U3" s="46"/>
      <c r="V3" s="90">
        <f t="shared" si="0"/>
        <v>225</v>
      </c>
      <c r="W3" s="91">
        <f t="shared" si="1"/>
        <v>6.4285714285714288</v>
      </c>
    </row>
    <row r="4" spans="1:23" ht="12.9" customHeight="1" thickBot="1" x14ac:dyDescent="0.35">
      <c r="A4" s="3">
        <v>1</v>
      </c>
      <c r="B4" s="88" t="s">
        <v>45</v>
      </c>
      <c r="C4" s="4">
        <v>6</v>
      </c>
      <c r="D4" s="6">
        <v>30</v>
      </c>
      <c r="E4" s="6">
        <v>40</v>
      </c>
      <c r="F4" s="6">
        <v>40</v>
      </c>
      <c r="G4" s="6">
        <v>60</v>
      </c>
      <c r="H4" s="6">
        <v>10</v>
      </c>
      <c r="I4" s="6">
        <v>20</v>
      </c>
      <c r="J4" s="14">
        <f t="shared" si="2"/>
        <v>2.4</v>
      </c>
      <c r="K4" s="14">
        <f t="shared" si="3"/>
        <v>3.6</v>
      </c>
      <c r="L4" s="42">
        <f t="shared" si="4"/>
        <v>150</v>
      </c>
      <c r="M4" s="38">
        <f t="shared" si="5"/>
        <v>45</v>
      </c>
      <c r="N4" s="38">
        <f t="shared" si="6"/>
        <v>60</v>
      </c>
      <c r="O4" s="38">
        <f t="shared" si="7"/>
        <v>60</v>
      </c>
      <c r="P4" s="38">
        <f t="shared" si="8"/>
        <v>90</v>
      </c>
      <c r="Q4" s="38">
        <f t="shared" si="9"/>
        <v>15</v>
      </c>
      <c r="R4" s="38">
        <f t="shared" si="10"/>
        <v>30</v>
      </c>
      <c r="S4" s="38">
        <f t="shared" si="11"/>
        <v>105</v>
      </c>
      <c r="T4" s="38">
        <f t="shared" si="12"/>
        <v>150</v>
      </c>
      <c r="U4" s="46"/>
      <c r="V4" s="90">
        <f t="shared" si="0"/>
        <v>255</v>
      </c>
      <c r="W4" s="91">
        <f t="shared" si="1"/>
        <v>7.2857142857142856</v>
      </c>
    </row>
    <row r="5" spans="1:23" ht="12.45" customHeight="1" thickBot="1" x14ac:dyDescent="0.35">
      <c r="A5" s="3">
        <v>1</v>
      </c>
      <c r="B5" s="88" t="s">
        <v>46</v>
      </c>
      <c r="C5" s="4">
        <v>4</v>
      </c>
      <c r="D5" s="6">
        <v>25</v>
      </c>
      <c r="E5" s="6">
        <v>30</v>
      </c>
      <c r="F5" s="6">
        <v>35</v>
      </c>
      <c r="G5" s="6">
        <v>50</v>
      </c>
      <c r="H5" s="6">
        <v>10</v>
      </c>
      <c r="I5" s="6">
        <v>20</v>
      </c>
      <c r="J5" s="14">
        <f t="shared" si="2"/>
        <v>1.4</v>
      </c>
      <c r="K5" s="14">
        <f t="shared" si="3"/>
        <v>2</v>
      </c>
      <c r="L5" s="42">
        <f t="shared" si="4"/>
        <v>100</v>
      </c>
      <c r="M5" s="38">
        <f t="shared" si="5"/>
        <v>25</v>
      </c>
      <c r="N5" s="38">
        <f t="shared" si="6"/>
        <v>30</v>
      </c>
      <c r="O5" s="38">
        <f t="shared" si="7"/>
        <v>35</v>
      </c>
      <c r="P5" s="38">
        <f t="shared" si="8"/>
        <v>50</v>
      </c>
      <c r="Q5" s="38">
        <f t="shared" si="9"/>
        <v>10</v>
      </c>
      <c r="R5" s="38">
        <f t="shared" si="10"/>
        <v>20</v>
      </c>
      <c r="S5" s="38">
        <f t="shared" si="11"/>
        <v>60</v>
      </c>
      <c r="T5" s="38">
        <f t="shared" si="12"/>
        <v>80</v>
      </c>
      <c r="U5" s="46"/>
      <c r="V5" s="90">
        <f t="shared" si="0"/>
        <v>140</v>
      </c>
      <c r="W5" s="91">
        <f t="shared" si="1"/>
        <v>4</v>
      </c>
    </row>
    <row r="6" spans="1:23" ht="12.9" customHeight="1" thickBot="1" x14ac:dyDescent="0.35">
      <c r="A6" s="3">
        <v>1</v>
      </c>
      <c r="B6" s="89" t="s">
        <v>47</v>
      </c>
      <c r="C6" s="4">
        <v>4</v>
      </c>
      <c r="D6" s="6">
        <v>50</v>
      </c>
      <c r="E6" s="6">
        <v>60</v>
      </c>
      <c r="F6" s="6">
        <v>20</v>
      </c>
      <c r="G6" s="6">
        <v>30</v>
      </c>
      <c r="H6" s="6">
        <v>10</v>
      </c>
      <c r="I6" s="6">
        <v>20</v>
      </c>
      <c r="J6" s="14">
        <f t="shared" si="2"/>
        <v>0.8</v>
      </c>
      <c r="K6" s="14">
        <f t="shared" si="3"/>
        <v>1.2</v>
      </c>
      <c r="L6" s="42">
        <f t="shared" si="4"/>
        <v>100</v>
      </c>
      <c r="M6" s="38">
        <f t="shared" si="5"/>
        <v>50</v>
      </c>
      <c r="N6" s="38">
        <f t="shared" si="6"/>
        <v>60</v>
      </c>
      <c r="O6" s="38">
        <f>C6*25*F6/100</f>
        <v>20</v>
      </c>
      <c r="P6" s="38">
        <f t="shared" si="8"/>
        <v>30</v>
      </c>
      <c r="Q6" s="38">
        <f t="shared" si="9"/>
        <v>10</v>
      </c>
      <c r="R6" s="38">
        <f t="shared" si="10"/>
        <v>20</v>
      </c>
      <c r="S6" s="38">
        <f t="shared" si="11"/>
        <v>70</v>
      </c>
      <c r="T6" s="38">
        <f t="shared" si="12"/>
        <v>90</v>
      </c>
      <c r="U6" s="46"/>
      <c r="V6" s="90">
        <f t="shared" si="0"/>
        <v>160</v>
      </c>
      <c r="W6" s="91">
        <f t="shared" si="1"/>
        <v>4.5714285714285712</v>
      </c>
    </row>
    <row r="7" spans="1:23" ht="14.4" thickBot="1" x14ac:dyDescent="0.35">
      <c r="A7" s="3">
        <v>1</v>
      </c>
      <c r="B7" s="88" t="s">
        <v>48</v>
      </c>
      <c r="C7" s="4">
        <v>4</v>
      </c>
      <c r="D7" s="6">
        <v>45</v>
      </c>
      <c r="E7" s="6">
        <v>50</v>
      </c>
      <c r="F7" s="6">
        <v>25</v>
      </c>
      <c r="G7" s="6">
        <v>30</v>
      </c>
      <c r="H7" s="6">
        <v>10</v>
      </c>
      <c r="I7" s="6">
        <v>20</v>
      </c>
      <c r="J7" s="14">
        <f t="shared" ref="J7:J10" si="13">C7*F7/100</f>
        <v>1</v>
      </c>
      <c r="K7" s="14">
        <f t="shared" ref="K7:K10" si="14">C7*G7/100</f>
        <v>1.2</v>
      </c>
      <c r="L7" s="42">
        <f t="shared" si="4"/>
        <v>100</v>
      </c>
      <c r="M7" s="38">
        <f t="shared" si="5"/>
        <v>45</v>
      </c>
      <c r="N7" s="38">
        <f t="shared" si="6"/>
        <v>50</v>
      </c>
      <c r="O7" s="38">
        <f t="shared" si="7"/>
        <v>25</v>
      </c>
      <c r="P7" s="38">
        <f t="shared" si="8"/>
        <v>30</v>
      </c>
      <c r="Q7" s="38">
        <f t="shared" si="9"/>
        <v>10</v>
      </c>
      <c r="R7" s="38">
        <f t="shared" si="10"/>
        <v>20</v>
      </c>
      <c r="S7" s="38">
        <f t="shared" si="11"/>
        <v>70</v>
      </c>
      <c r="T7" s="38">
        <f t="shared" si="12"/>
        <v>80</v>
      </c>
      <c r="U7" s="46"/>
      <c r="V7" s="90">
        <f t="shared" si="0"/>
        <v>150</v>
      </c>
      <c r="W7" s="91">
        <f t="shared" si="1"/>
        <v>4.2857142857142856</v>
      </c>
    </row>
    <row r="8" spans="1:23" ht="14.4" thickBot="1" x14ac:dyDescent="0.35">
      <c r="A8" s="3">
        <v>1</v>
      </c>
      <c r="B8" s="88" t="s">
        <v>49</v>
      </c>
      <c r="C8" s="4">
        <v>4</v>
      </c>
      <c r="D8" s="6">
        <v>25</v>
      </c>
      <c r="E8" s="6">
        <v>30</v>
      </c>
      <c r="F8" s="6">
        <v>35</v>
      </c>
      <c r="G8" s="6">
        <v>40</v>
      </c>
      <c r="H8" s="6">
        <v>10</v>
      </c>
      <c r="I8" s="6">
        <v>20</v>
      </c>
      <c r="J8" s="14">
        <f t="shared" si="13"/>
        <v>1.4</v>
      </c>
      <c r="K8" s="14">
        <f t="shared" si="14"/>
        <v>1.6</v>
      </c>
      <c r="L8" s="42">
        <f t="shared" ref="L8:L10" si="15">C8*25</f>
        <v>100</v>
      </c>
      <c r="M8" s="38">
        <f t="shared" ref="M8:M10" si="16">C8*25*D8/100</f>
        <v>25</v>
      </c>
      <c r="N8" s="38">
        <f t="shared" ref="N8:N30" si="17">C8*25*E8/100</f>
        <v>30</v>
      </c>
      <c r="O8" s="38">
        <f t="shared" si="7"/>
        <v>35</v>
      </c>
      <c r="P8" s="38">
        <f t="shared" si="8"/>
        <v>40</v>
      </c>
      <c r="Q8" s="38">
        <f t="shared" si="9"/>
        <v>10</v>
      </c>
      <c r="R8" s="38">
        <f t="shared" si="10"/>
        <v>20</v>
      </c>
      <c r="S8" s="38">
        <f t="shared" si="11"/>
        <v>60</v>
      </c>
      <c r="T8" s="38">
        <f t="shared" si="12"/>
        <v>70</v>
      </c>
      <c r="U8" s="46"/>
      <c r="V8" s="90">
        <f t="shared" si="0"/>
        <v>130</v>
      </c>
      <c r="W8" s="91">
        <f t="shared" si="1"/>
        <v>3.7142857142857144</v>
      </c>
    </row>
    <row r="9" spans="1:23" ht="14.4" thickBot="1" x14ac:dyDescent="0.35">
      <c r="A9" s="3">
        <v>1</v>
      </c>
      <c r="B9" s="88" t="s">
        <v>50</v>
      </c>
      <c r="C9" s="4">
        <v>3</v>
      </c>
      <c r="D9" s="6">
        <v>45</v>
      </c>
      <c r="E9" s="6">
        <v>50</v>
      </c>
      <c r="F9" s="6">
        <v>25</v>
      </c>
      <c r="G9" s="6">
        <v>40</v>
      </c>
      <c r="H9" s="6">
        <v>10</v>
      </c>
      <c r="I9" s="6">
        <v>20</v>
      </c>
      <c r="J9" s="14">
        <f t="shared" si="13"/>
        <v>0.75</v>
      </c>
      <c r="K9" s="14">
        <f t="shared" si="14"/>
        <v>1.2</v>
      </c>
      <c r="L9" s="42">
        <f t="shared" si="15"/>
        <v>75</v>
      </c>
      <c r="M9" s="38">
        <f t="shared" si="16"/>
        <v>33.75</v>
      </c>
      <c r="N9" s="38">
        <f t="shared" si="17"/>
        <v>37.5</v>
      </c>
      <c r="O9" s="38">
        <f t="shared" ref="O9:O30" si="18">C9*25*F9/100</f>
        <v>18.75</v>
      </c>
      <c r="P9" s="38">
        <f t="shared" si="8"/>
        <v>30</v>
      </c>
      <c r="Q9" s="38">
        <f t="shared" si="9"/>
        <v>7.5</v>
      </c>
      <c r="R9" s="38">
        <f t="shared" si="10"/>
        <v>15</v>
      </c>
      <c r="S9" s="38">
        <f t="shared" si="11"/>
        <v>52.5</v>
      </c>
      <c r="T9" s="38">
        <f t="shared" si="12"/>
        <v>67.5</v>
      </c>
      <c r="U9" s="46"/>
      <c r="V9" s="90">
        <f t="shared" si="0"/>
        <v>120</v>
      </c>
      <c r="W9" s="91">
        <f t="shared" si="1"/>
        <v>3.4285714285714284</v>
      </c>
    </row>
    <row r="10" spans="1:23" x14ac:dyDescent="0.3">
      <c r="A10" s="3">
        <v>1</v>
      </c>
      <c r="B10" s="88" t="s">
        <v>51</v>
      </c>
      <c r="C10" s="4">
        <v>5</v>
      </c>
      <c r="D10" s="6">
        <v>15</v>
      </c>
      <c r="E10" s="6">
        <v>20</v>
      </c>
      <c r="F10" s="6">
        <v>50</v>
      </c>
      <c r="G10" s="6">
        <v>70</v>
      </c>
      <c r="H10" s="6">
        <v>15</v>
      </c>
      <c r="I10" s="6">
        <v>20</v>
      </c>
      <c r="J10" s="14">
        <f t="shared" si="13"/>
        <v>2.5</v>
      </c>
      <c r="K10" s="14">
        <f t="shared" si="14"/>
        <v>3.5</v>
      </c>
      <c r="L10" s="42">
        <f t="shared" si="15"/>
        <v>125</v>
      </c>
      <c r="M10" s="38">
        <f t="shared" si="16"/>
        <v>18.75</v>
      </c>
      <c r="N10" s="38">
        <f t="shared" si="17"/>
        <v>25</v>
      </c>
      <c r="O10" s="38">
        <f t="shared" si="18"/>
        <v>62.5</v>
      </c>
      <c r="P10" s="38">
        <f t="shared" ref="P10:P30" si="19">C10*25*G10/100</f>
        <v>87.5</v>
      </c>
      <c r="Q10" s="38">
        <f t="shared" si="9"/>
        <v>18.75</v>
      </c>
      <c r="R10" s="38">
        <f t="shared" ref="R10:R30" si="20">C10*25*I10/100</f>
        <v>25</v>
      </c>
      <c r="S10" s="38">
        <f t="shared" si="11"/>
        <v>81.25</v>
      </c>
      <c r="T10" s="38">
        <f t="shared" ref="T10:T30" si="21">N10+P10</f>
        <v>112.5</v>
      </c>
      <c r="U10" s="46"/>
      <c r="V10" s="90">
        <f t="shared" ref="V10" si="22">S10+T10</f>
        <v>193.75</v>
      </c>
      <c r="W10" s="91">
        <f t="shared" ref="W10" si="23">V10/35</f>
        <v>5.5357142857142856</v>
      </c>
    </row>
    <row r="11" spans="1:23" s="32" customFormat="1" ht="14.4" thickBot="1" x14ac:dyDescent="0.35">
      <c r="A11" s="27" t="s">
        <v>33</v>
      </c>
      <c r="B11" s="28"/>
      <c r="C11" s="35">
        <f>SUM(C2:C10)</f>
        <v>41</v>
      </c>
      <c r="D11" s="29"/>
      <c r="E11" s="29"/>
      <c r="F11" s="29"/>
      <c r="G11" s="29"/>
      <c r="H11" s="29"/>
      <c r="I11" s="29"/>
      <c r="J11" s="35">
        <f>SUM(J2:J10)</f>
        <v>13.000000000000002</v>
      </c>
      <c r="K11" s="35">
        <f>SUM(K2:K10)</f>
        <v>17.599999999999998</v>
      </c>
      <c r="L11" s="43"/>
      <c r="M11" s="35">
        <f t="shared" ref="M11:R11" si="24">SUM(M2:M10)</f>
        <v>366.25</v>
      </c>
      <c r="N11" s="35">
        <f t="shared" si="24"/>
        <v>430</v>
      </c>
      <c r="O11" s="35">
        <f t="shared" si="24"/>
        <v>325</v>
      </c>
      <c r="P11" s="35">
        <f t="shared" si="24"/>
        <v>440</v>
      </c>
      <c r="Q11" s="35">
        <f t="shared" si="24"/>
        <v>108.75</v>
      </c>
      <c r="R11" s="35">
        <f t="shared" si="24"/>
        <v>205</v>
      </c>
      <c r="S11" s="40">
        <f>SUM(S2:S10)+350+75</f>
        <v>1116.25</v>
      </c>
      <c r="T11" s="40">
        <f>SUM(T2:T10)+350+75</f>
        <v>1295</v>
      </c>
      <c r="U11" s="47"/>
      <c r="V11" s="45">
        <f>SUM(S11/35)</f>
        <v>31.892857142857142</v>
      </c>
      <c r="W11" s="45">
        <f>SUM(T11/35)</f>
        <v>37</v>
      </c>
    </row>
    <row r="12" spans="1:23" ht="27" thickBot="1" x14ac:dyDescent="0.35">
      <c r="A12" s="1">
        <v>2</v>
      </c>
      <c r="B12" s="89" t="s">
        <v>52</v>
      </c>
      <c r="C12" s="4">
        <v>4</v>
      </c>
      <c r="D12" s="6">
        <v>35</v>
      </c>
      <c r="E12" s="6">
        <v>45</v>
      </c>
      <c r="F12" s="6">
        <v>40</v>
      </c>
      <c r="G12" s="6">
        <v>60</v>
      </c>
      <c r="H12" s="6">
        <v>5</v>
      </c>
      <c r="I12" s="6">
        <v>15</v>
      </c>
      <c r="J12" s="14">
        <f>(C12*F12)/100</f>
        <v>1.6</v>
      </c>
      <c r="K12" s="14">
        <f>C12*G12/100</f>
        <v>2.4</v>
      </c>
      <c r="L12" s="42">
        <f t="shared" ref="L12:L43" si="25">C12*25</f>
        <v>100</v>
      </c>
      <c r="M12" s="38">
        <f t="shared" ref="M12:M20" si="26">C12*25*D12/100</f>
        <v>35</v>
      </c>
      <c r="N12" s="38">
        <f t="shared" ref="N12:N20" si="27">C12*25*E12/100</f>
        <v>45</v>
      </c>
      <c r="O12" s="38">
        <f t="shared" ref="O12:O20" si="28">C12*25*F12/100</f>
        <v>40</v>
      </c>
      <c r="P12" s="38">
        <f t="shared" ref="P12:P20" si="29">C12*25*G12/100</f>
        <v>60</v>
      </c>
      <c r="Q12" s="38">
        <f t="shared" ref="Q12:Q20" si="30">C12*25*H12/100</f>
        <v>5</v>
      </c>
      <c r="R12" s="38">
        <f t="shared" ref="R12:R20" si="31">C12*25*I12/100</f>
        <v>15</v>
      </c>
      <c r="S12" s="38">
        <f t="shared" ref="S12:S30" si="32">M12+O12</f>
        <v>75</v>
      </c>
      <c r="T12" s="38">
        <f t="shared" si="21"/>
        <v>105</v>
      </c>
      <c r="U12" s="46"/>
      <c r="V12" s="90">
        <f t="shared" ref="V12:V20" si="33">S12+T12</f>
        <v>180</v>
      </c>
      <c r="W12" s="91">
        <f t="shared" ref="W12:W20" si="34">V12/35</f>
        <v>5.1428571428571432</v>
      </c>
    </row>
    <row r="13" spans="1:23" ht="27" thickBot="1" x14ac:dyDescent="0.35">
      <c r="A13" s="1">
        <v>2</v>
      </c>
      <c r="B13" s="89" t="s">
        <v>53</v>
      </c>
      <c r="C13" s="4">
        <v>4</v>
      </c>
      <c r="D13" s="6">
        <v>15</v>
      </c>
      <c r="E13" s="6">
        <v>20</v>
      </c>
      <c r="F13" s="6">
        <v>50</v>
      </c>
      <c r="G13" s="6">
        <v>70</v>
      </c>
      <c r="H13" s="6">
        <v>15</v>
      </c>
      <c r="I13" s="6">
        <v>20</v>
      </c>
      <c r="J13" s="14">
        <f t="shared" ref="J13:J16" si="35">(C13*F13)/100</f>
        <v>2</v>
      </c>
      <c r="K13" s="14">
        <f t="shared" ref="K13:K16" si="36">C13*G13/100</f>
        <v>2.8</v>
      </c>
      <c r="L13" s="42">
        <f t="shared" si="25"/>
        <v>100</v>
      </c>
      <c r="M13" s="38">
        <f t="shared" si="26"/>
        <v>15</v>
      </c>
      <c r="N13" s="38">
        <f t="shared" si="27"/>
        <v>20</v>
      </c>
      <c r="O13" s="38">
        <f t="shared" si="28"/>
        <v>50</v>
      </c>
      <c r="P13" s="38">
        <f t="shared" si="29"/>
        <v>70</v>
      </c>
      <c r="Q13" s="38">
        <f t="shared" si="30"/>
        <v>15</v>
      </c>
      <c r="R13" s="38">
        <f t="shared" si="31"/>
        <v>20</v>
      </c>
      <c r="S13" s="38">
        <f t="shared" si="32"/>
        <v>65</v>
      </c>
      <c r="T13" s="38">
        <f t="shared" si="21"/>
        <v>90</v>
      </c>
      <c r="U13" s="46"/>
      <c r="V13" s="90">
        <f t="shared" si="33"/>
        <v>155</v>
      </c>
      <c r="W13" s="91">
        <f t="shared" si="34"/>
        <v>4.4285714285714288</v>
      </c>
    </row>
    <row r="14" spans="1:23" ht="14.4" thickBot="1" x14ac:dyDescent="0.35">
      <c r="A14" s="1">
        <v>2</v>
      </c>
      <c r="B14" s="88" t="s">
        <v>54</v>
      </c>
      <c r="C14" s="4">
        <v>6</v>
      </c>
      <c r="D14" s="6">
        <v>15</v>
      </c>
      <c r="E14" s="6">
        <v>20</v>
      </c>
      <c r="F14" s="6">
        <v>50</v>
      </c>
      <c r="G14" s="6">
        <v>70</v>
      </c>
      <c r="H14" s="6">
        <v>15</v>
      </c>
      <c r="I14" s="6">
        <v>20</v>
      </c>
      <c r="J14" s="14">
        <f t="shared" si="35"/>
        <v>3</v>
      </c>
      <c r="K14" s="14">
        <f t="shared" si="36"/>
        <v>4.2</v>
      </c>
      <c r="L14" s="42">
        <f t="shared" si="25"/>
        <v>150</v>
      </c>
      <c r="M14" s="38">
        <f t="shared" si="26"/>
        <v>22.5</v>
      </c>
      <c r="N14" s="38">
        <f t="shared" si="27"/>
        <v>30</v>
      </c>
      <c r="O14" s="38">
        <f t="shared" si="28"/>
        <v>75</v>
      </c>
      <c r="P14" s="38">
        <f t="shared" si="29"/>
        <v>105</v>
      </c>
      <c r="Q14" s="38">
        <f t="shared" si="30"/>
        <v>22.5</v>
      </c>
      <c r="R14" s="38">
        <f t="shared" si="31"/>
        <v>30</v>
      </c>
      <c r="S14" s="38">
        <f t="shared" si="32"/>
        <v>97.5</v>
      </c>
      <c r="T14" s="38">
        <f t="shared" si="21"/>
        <v>135</v>
      </c>
      <c r="U14" s="46"/>
      <c r="V14" s="90">
        <f t="shared" si="33"/>
        <v>232.5</v>
      </c>
      <c r="W14" s="91">
        <f t="shared" si="34"/>
        <v>6.6428571428571432</v>
      </c>
    </row>
    <row r="15" spans="1:23" ht="14.4" thickBot="1" x14ac:dyDescent="0.35">
      <c r="A15" s="1">
        <v>2</v>
      </c>
      <c r="B15" s="88" t="s">
        <v>55</v>
      </c>
      <c r="C15" s="4">
        <v>3</v>
      </c>
      <c r="D15" s="6">
        <v>15</v>
      </c>
      <c r="E15" s="6">
        <v>20</v>
      </c>
      <c r="F15" s="6">
        <v>50</v>
      </c>
      <c r="G15" s="6">
        <v>70</v>
      </c>
      <c r="H15" s="6">
        <v>15</v>
      </c>
      <c r="I15" s="6">
        <v>20</v>
      </c>
      <c r="J15" s="14">
        <f t="shared" si="35"/>
        <v>1.5</v>
      </c>
      <c r="K15" s="14">
        <f t="shared" si="36"/>
        <v>2.1</v>
      </c>
      <c r="L15" s="42">
        <f t="shared" si="25"/>
        <v>75</v>
      </c>
      <c r="M15" s="38">
        <f t="shared" si="26"/>
        <v>11.25</v>
      </c>
      <c r="N15" s="38">
        <f t="shared" si="27"/>
        <v>15</v>
      </c>
      <c r="O15" s="38">
        <f t="shared" si="28"/>
        <v>37.5</v>
      </c>
      <c r="P15" s="38">
        <f t="shared" si="29"/>
        <v>52.5</v>
      </c>
      <c r="Q15" s="38">
        <f t="shared" si="30"/>
        <v>11.25</v>
      </c>
      <c r="R15" s="38">
        <f t="shared" si="31"/>
        <v>15</v>
      </c>
      <c r="S15" s="38">
        <f t="shared" si="32"/>
        <v>48.75</v>
      </c>
      <c r="T15" s="38">
        <f t="shared" si="21"/>
        <v>67.5</v>
      </c>
      <c r="U15" s="46"/>
      <c r="V15" s="90">
        <f t="shared" si="33"/>
        <v>116.25</v>
      </c>
      <c r="W15" s="91">
        <f t="shared" si="34"/>
        <v>3.3214285714285716</v>
      </c>
    </row>
    <row r="16" spans="1:23" ht="14.4" thickBot="1" x14ac:dyDescent="0.35">
      <c r="A16" s="1">
        <v>2</v>
      </c>
      <c r="B16" s="88" t="s">
        <v>56</v>
      </c>
      <c r="C16" s="4">
        <v>3</v>
      </c>
      <c r="D16" s="6">
        <v>30</v>
      </c>
      <c r="E16" s="6">
        <v>40</v>
      </c>
      <c r="F16" s="6">
        <v>40</v>
      </c>
      <c r="G16" s="6">
        <v>50</v>
      </c>
      <c r="H16" s="6">
        <v>10</v>
      </c>
      <c r="I16" s="6">
        <v>20</v>
      </c>
      <c r="J16" s="14">
        <f t="shared" si="35"/>
        <v>1.2</v>
      </c>
      <c r="K16" s="14">
        <f t="shared" si="36"/>
        <v>1.5</v>
      </c>
      <c r="L16" s="42">
        <f t="shared" si="25"/>
        <v>75</v>
      </c>
      <c r="M16" s="38">
        <f t="shared" si="26"/>
        <v>22.5</v>
      </c>
      <c r="N16" s="38">
        <f t="shared" si="27"/>
        <v>30</v>
      </c>
      <c r="O16" s="38">
        <f t="shared" si="28"/>
        <v>30</v>
      </c>
      <c r="P16" s="38">
        <f t="shared" si="29"/>
        <v>37.5</v>
      </c>
      <c r="Q16" s="38">
        <f t="shared" si="30"/>
        <v>7.5</v>
      </c>
      <c r="R16" s="38">
        <f t="shared" si="31"/>
        <v>15</v>
      </c>
      <c r="S16" s="38">
        <f t="shared" si="32"/>
        <v>52.5</v>
      </c>
      <c r="T16" s="38">
        <f t="shared" si="21"/>
        <v>67.5</v>
      </c>
      <c r="U16" s="46"/>
      <c r="V16" s="90">
        <f t="shared" si="33"/>
        <v>120</v>
      </c>
      <c r="W16" s="91">
        <f t="shared" si="34"/>
        <v>3.4285714285714284</v>
      </c>
    </row>
    <row r="17" spans="1:23" ht="27" thickBot="1" x14ac:dyDescent="0.35">
      <c r="A17" s="1">
        <v>2</v>
      </c>
      <c r="B17" s="89" t="s">
        <v>57</v>
      </c>
      <c r="C17" s="4">
        <v>3</v>
      </c>
      <c r="D17" s="6">
        <v>15</v>
      </c>
      <c r="E17" s="6">
        <v>20</v>
      </c>
      <c r="F17" s="6">
        <v>50</v>
      </c>
      <c r="G17" s="6">
        <v>70</v>
      </c>
      <c r="H17" s="6">
        <v>15</v>
      </c>
      <c r="I17" s="6">
        <v>20</v>
      </c>
      <c r="J17" s="14">
        <f t="shared" ref="J17:J20" si="37">(C17*F17)/100</f>
        <v>1.5</v>
      </c>
      <c r="K17" s="14">
        <f t="shared" ref="K17:K20" si="38">C17*G17/100</f>
        <v>2.1</v>
      </c>
      <c r="L17" s="42">
        <f t="shared" si="25"/>
        <v>75</v>
      </c>
      <c r="M17" s="38">
        <f t="shared" si="26"/>
        <v>11.25</v>
      </c>
      <c r="N17" s="38">
        <f t="shared" si="27"/>
        <v>15</v>
      </c>
      <c r="O17" s="38">
        <f t="shared" si="28"/>
        <v>37.5</v>
      </c>
      <c r="P17" s="38">
        <f t="shared" si="29"/>
        <v>52.5</v>
      </c>
      <c r="Q17" s="38">
        <f t="shared" si="30"/>
        <v>11.25</v>
      </c>
      <c r="R17" s="38">
        <f t="shared" si="31"/>
        <v>15</v>
      </c>
      <c r="S17" s="38">
        <f t="shared" si="32"/>
        <v>48.75</v>
      </c>
      <c r="T17" s="38">
        <f t="shared" si="21"/>
        <v>67.5</v>
      </c>
      <c r="U17" s="46"/>
      <c r="V17" s="90">
        <f t="shared" si="33"/>
        <v>116.25</v>
      </c>
      <c r="W17" s="91">
        <f t="shared" si="34"/>
        <v>3.3214285714285716</v>
      </c>
    </row>
    <row r="18" spans="1:23" ht="27" thickBot="1" x14ac:dyDescent="0.35">
      <c r="A18" s="1">
        <v>2</v>
      </c>
      <c r="B18" s="89" t="s">
        <v>58</v>
      </c>
      <c r="C18" s="4">
        <v>5</v>
      </c>
      <c r="D18" s="6">
        <v>15</v>
      </c>
      <c r="E18" s="6">
        <v>20</v>
      </c>
      <c r="F18" s="6">
        <v>50</v>
      </c>
      <c r="G18" s="6">
        <v>70</v>
      </c>
      <c r="H18" s="6">
        <v>15</v>
      </c>
      <c r="I18" s="6">
        <v>20</v>
      </c>
      <c r="J18" s="14">
        <f t="shared" si="37"/>
        <v>2.5</v>
      </c>
      <c r="K18" s="14">
        <f t="shared" si="38"/>
        <v>3.5</v>
      </c>
      <c r="L18" s="42">
        <f t="shared" si="25"/>
        <v>125</v>
      </c>
      <c r="M18" s="38">
        <f t="shared" si="26"/>
        <v>18.75</v>
      </c>
      <c r="N18" s="38">
        <f t="shared" si="27"/>
        <v>25</v>
      </c>
      <c r="O18" s="38">
        <f t="shared" si="28"/>
        <v>62.5</v>
      </c>
      <c r="P18" s="38">
        <f t="shared" si="29"/>
        <v>87.5</v>
      </c>
      <c r="Q18" s="38">
        <f t="shared" si="30"/>
        <v>18.75</v>
      </c>
      <c r="R18" s="38">
        <f t="shared" si="31"/>
        <v>25</v>
      </c>
      <c r="S18" s="38">
        <f t="shared" si="32"/>
        <v>81.25</v>
      </c>
      <c r="T18" s="38">
        <f t="shared" si="21"/>
        <v>112.5</v>
      </c>
      <c r="U18" s="46"/>
      <c r="V18" s="90">
        <f t="shared" si="33"/>
        <v>193.75</v>
      </c>
      <c r="W18" s="91">
        <f t="shared" si="34"/>
        <v>5.5357142857142856</v>
      </c>
    </row>
    <row r="19" spans="1:23" ht="27" thickBot="1" x14ac:dyDescent="0.35">
      <c r="A19" s="1">
        <v>2</v>
      </c>
      <c r="B19" s="89" t="s">
        <v>59</v>
      </c>
      <c r="C19" s="4">
        <v>8</v>
      </c>
      <c r="D19" s="6">
        <v>15</v>
      </c>
      <c r="E19" s="6">
        <v>20</v>
      </c>
      <c r="F19" s="6">
        <v>50</v>
      </c>
      <c r="G19" s="6">
        <v>70</v>
      </c>
      <c r="H19" s="6">
        <v>15</v>
      </c>
      <c r="I19" s="6">
        <v>20</v>
      </c>
      <c r="J19" s="14">
        <f t="shared" si="37"/>
        <v>4</v>
      </c>
      <c r="K19" s="14">
        <f t="shared" si="38"/>
        <v>5.6</v>
      </c>
      <c r="L19" s="42">
        <f t="shared" si="25"/>
        <v>200</v>
      </c>
      <c r="M19" s="38">
        <f t="shared" si="26"/>
        <v>30</v>
      </c>
      <c r="N19" s="38">
        <f t="shared" si="27"/>
        <v>40</v>
      </c>
      <c r="O19" s="38">
        <f t="shared" si="28"/>
        <v>100</v>
      </c>
      <c r="P19" s="38">
        <f t="shared" si="29"/>
        <v>140</v>
      </c>
      <c r="Q19" s="38">
        <f t="shared" si="30"/>
        <v>30</v>
      </c>
      <c r="R19" s="38">
        <f t="shared" si="31"/>
        <v>40</v>
      </c>
      <c r="S19" s="38">
        <f t="shared" si="32"/>
        <v>130</v>
      </c>
      <c r="T19" s="38">
        <f t="shared" si="21"/>
        <v>180</v>
      </c>
      <c r="U19" s="46"/>
      <c r="V19" s="90">
        <f t="shared" si="33"/>
        <v>310</v>
      </c>
      <c r="W19" s="91">
        <f t="shared" si="34"/>
        <v>8.8571428571428577</v>
      </c>
    </row>
    <row r="20" spans="1:23" ht="26.4" x14ac:dyDescent="0.3">
      <c r="A20" s="1">
        <v>2</v>
      </c>
      <c r="B20" s="89" t="s">
        <v>60</v>
      </c>
      <c r="C20" s="4">
        <v>8</v>
      </c>
      <c r="D20" s="6">
        <v>15</v>
      </c>
      <c r="E20" s="6">
        <v>20</v>
      </c>
      <c r="F20" s="6">
        <v>50</v>
      </c>
      <c r="G20" s="6">
        <v>70</v>
      </c>
      <c r="H20" s="6">
        <v>15</v>
      </c>
      <c r="I20" s="6">
        <v>20</v>
      </c>
      <c r="J20" s="14">
        <f t="shared" si="37"/>
        <v>4</v>
      </c>
      <c r="K20" s="14">
        <f t="shared" si="38"/>
        <v>5.6</v>
      </c>
      <c r="L20" s="42">
        <f t="shared" si="25"/>
        <v>200</v>
      </c>
      <c r="M20" s="38">
        <f t="shared" si="26"/>
        <v>30</v>
      </c>
      <c r="N20" s="38">
        <f t="shared" si="27"/>
        <v>40</v>
      </c>
      <c r="O20" s="38">
        <f t="shared" si="28"/>
        <v>100</v>
      </c>
      <c r="P20" s="38">
        <f t="shared" si="29"/>
        <v>140</v>
      </c>
      <c r="Q20" s="38">
        <f t="shared" si="30"/>
        <v>30</v>
      </c>
      <c r="R20" s="38">
        <f t="shared" si="31"/>
        <v>40</v>
      </c>
      <c r="S20" s="38">
        <f t="shared" si="32"/>
        <v>130</v>
      </c>
      <c r="T20" s="38">
        <f t="shared" si="21"/>
        <v>180</v>
      </c>
      <c r="U20" s="46"/>
      <c r="V20" s="90">
        <f t="shared" si="33"/>
        <v>310</v>
      </c>
      <c r="W20" s="91">
        <f t="shared" si="34"/>
        <v>8.8571428571428577</v>
      </c>
    </row>
    <row r="21" spans="1:23" s="32" customFormat="1" ht="14.4" thickBot="1" x14ac:dyDescent="0.35">
      <c r="A21" s="33" t="s">
        <v>33</v>
      </c>
      <c r="B21" s="28"/>
      <c r="C21" s="35">
        <f>SUM(C12:C20)</f>
        <v>44</v>
      </c>
      <c r="D21" s="29"/>
      <c r="E21" s="29"/>
      <c r="F21" s="29"/>
      <c r="G21" s="29"/>
      <c r="H21" s="29"/>
      <c r="I21" s="29"/>
      <c r="J21" s="34">
        <f>SUM(J12:J20)</f>
        <v>21.299999999999997</v>
      </c>
      <c r="K21" s="34">
        <f>SUM(K12:K20)</f>
        <v>29.799999999999997</v>
      </c>
      <c r="L21" s="43"/>
      <c r="M21" s="35">
        <f t="shared" ref="M21:R21" si="39">SUM(M12:M20)</f>
        <v>196.25</v>
      </c>
      <c r="N21" s="35">
        <f t="shared" si="39"/>
        <v>260</v>
      </c>
      <c r="O21" s="35">
        <f t="shared" si="39"/>
        <v>532.5</v>
      </c>
      <c r="P21" s="35">
        <f t="shared" si="39"/>
        <v>745</v>
      </c>
      <c r="Q21" s="35">
        <f t="shared" si="39"/>
        <v>151.25</v>
      </c>
      <c r="R21" s="35">
        <f t="shared" si="39"/>
        <v>215</v>
      </c>
      <c r="S21" s="40">
        <f>SUM(S12:S20)+280+75</f>
        <v>1083.75</v>
      </c>
      <c r="T21" s="40">
        <f>SUM(T12:T20)+280+75</f>
        <v>1360</v>
      </c>
      <c r="U21" s="30"/>
      <c r="V21" s="45">
        <f>SUM(S21/35)</f>
        <v>30.964285714285715</v>
      </c>
      <c r="W21" s="45">
        <f>SUM(T21/35)</f>
        <v>38.857142857142854</v>
      </c>
    </row>
    <row r="22" spans="1:23" ht="27" thickBot="1" x14ac:dyDescent="0.35">
      <c r="A22" s="1">
        <v>3</v>
      </c>
      <c r="B22" s="89" t="s">
        <v>61</v>
      </c>
      <c r="C22" s="4">
        <v>4</v>
      </c>
      <c r="D22" s="6">
        <v>35</v>
      </c>
      <c r="E22" s="6">
        <v>45</v>
      </c>
      <c r="F22" s="6">
        <v>35</v>
      </c>
      <c r="G22" s="6">
        <v>40</v>
      </c>
      <c r="H22" s="6">
        <v>10</v>
      </c>
      <c r="I22" s="6">
        <v>15</v>
      </c>
      <c r="J22" s="13">
        <f t="shared" ref="J22:J30" si="40">(C22*F22)/100</f>
        <v>1.4</v>
      </c>
      <c r="K22" s="13">
        <f t="shared" ref="K22:K30" si="41">C22*G22/100</f>
        <v>1.6</v>
      </c>
      <c r="L22" s="42">
        <f t="shared" si="25"/>
        <v>100</v>
      </c>
      <c r="M22" s="38">
        <f t="shared" ref="M22:M30" si="42">C22*25*D22/100</f>
        <v>35</v>
      </c>
      <c r="N22" s="38">
        <f t="shared" si="17"/>
        <v>45</v>
      </c>
      <c r="O22" s="38">
        <f t="shared" si="18"/>
        <v>35</v>
      </c>
      <c r="P22" s="38">
        <f t="shared" si="19"/>
        <v>40</v>
      </c>
      <c r="Q22" s="38">
        <f t="shared" ref="Q22:Q30" si="43">C22*25*H22/100</f>
        <v>10</v>
      </c>
      <c r="R22" s="38">
        <f t="shared" si="20"/>
        <v>15</v>
      </c>
      <c r="S22" s="38">
        <f t="shared" si="32"/>
        <v>70</v>
      </c>
      <c r="T22" s="38">
        <f t="shared" si="21"/>
        <v>85</v>
      </c>
      <c r="U22" s="10"/>
      <c r="V22" s="90">
        <f t="shared" ref="V22:V30" si="44">S22+T22</f>
        <v>155</v>
      </c>
      <c r="W22" s="91">
        <f t="shared" ref="W22:W30" si="45">V22/35</f>
        <v>4.4285714285714288</v>
      </c>
    </row>
    <row r="23" spans="1:23" ht="14.4" thickBot="1" x14ac:dyDescent="0.35">
      <c r="A23" s="1">
        <v>3</v>
      </c>
      <c r="B23" s="88" t="s">
        <v>62</v>
      </c>
      <c r="C23" s="4">
        <v>4</v>
      </c>
      <c r="D23" s="6">
        <v>25</v>
      </c>
      <c r="E23" s="6">
        <v>30</v>
      </c>
      <c r="F23" s="6">
        <v>45</v>
      </c>
      <c r="G23" s="6">
        <v>50</v>
      </c>
      <c r="H23" s="6">
        <v>10</v>
      </c>
      <c r="I23" s="6">
        <v>15</v>
      </c>
      <c r="J23" s="13">
        <f t="shared" si="40"/>
        <v>1.8</v>
      </c>
      <c r="K23" s="13">
        <f t="shared" si="41"/>
        <v>2</v>
      </c>
      <c r="L23" s="42">
        <f t="shared" si="25"/>
        <v>100</v>
      </c>
      <c r="M23" s="38">
        <f t="shared" si="42"/>
        <v>25</v>
      </c>
      <c r="N23" s="38">
        <f t="shared" si="17"/>
        <v>30</v>
      </c>
      <c r="O23" s="38">
        <f t="shared" si="18"/>
        <v>45</v>
      </c>
      <c r="P23" s="38">
        <f t="shared" si="19"/>
        <v>50</v>
      </c>
      <c r="Q23" s="38">
        <f t="shared" si="43"/>
        <v>10</v>
      </c>
      <c r="R23" s="38">
        <f t="shared" si="20"/>
        <v>15</v>
      </c>
      <c r="S23" s="38">
        <f t="shared" si="32"/>
        <v>70</v>
      </c>
      <c r="T23" s="38">
        <f t="shared" si="21"/>
        <v>80</v>
      </c>
      <c r="U23" s="10"/>
      <c r="V23" s="90">
        <f t="shared" si="44"/>
        <v>150</v>
      </c>
      <c r="W23" s="91">
        <f t="shared" si="45"/>
        <v>4.2857142857142856</v>
      </c>
    </row>
    <row r="24" spans="1:23" ht="14.4" thickBot="1" x14ac:dyDescent="0.35">
      <c r="A24" s="1">
        <v>3</v>
      </c>
      <c r="B24" s="88" t="s">
        <v>63</v>
      </c>
      <c r="C24" s="4">
        <v>3</v>
      </c>
      <c r="D24" s="6">
        <v>25</v>
      </c>
      <c r="E24" s="6">
        <v>30</v>
      </c>
      <c r="F24" s="6">
        <v>45</v>
      </c>
      <c r="G24" s="6">
        <v>60</v>
      </c>
      <c r="H24" s="6">
        <v>10</v>
      </c>
      <c r="I24" s="6">
        <v>20</v>
      </c>
      <c r="J24" s="13">
        <f t="shared" si="40"/>
        <v>1.35</v>
      </c>
      <c r="K24" s="13">
        <f t="shared" si="41"/>
        <v>1.8</v>
      </c>
      <c r="L24" s="42">
        <f t="shared" si="25"/>
        <v>75</v>
      </c>
      <c r="M24" s="38">
        <f t="shared" si="42"/>
        <v>18.75</v>
      </c>
      <c r="N24" s="38">
        <f t="shared" si="17"/>
        <v>22.5</v>
      </c>
      <c r="O24" s="38">
        <f t="shared" si="18"/>
        <v>33.75</v>
      </c>
      <c r="P24" s="38">
        <f t="shared" si="19"/>
        <v>45</v>
      </c>
      <c r="Q24" s="38">
        <f t="shared" si="43"/>
        <v>7.5</v>
      </c>
      <c r="R24" s="38">
        <f t="shared" si="20"/>
        <v>15</v>
      </c>
      <c r="S24" s="38">
        <f t="shared" si="32"/>
        <v>52.5</v>
      </c>
      <c r="T24" s="38">
        <f t="shared" si="21"/>
        <v>67.5</v>
      </c>
      <c r="U24" s="10"/>
      <c r="V24" s="90">
        <f t="shared" si="44"/>
        <v>120</v>
      </c>
      <c r="W24" s="91">
        <f t="shared" si="45"/>
        <v>3.4285714285714284</v>
      </c>
    </row>
    <row r="25" spans="1:23" ht="40.200000000000003" thickBot="1" x14ac:dyDescent="0.35">
      <c r="A25" s="1">
        <v>3</v>
      </c>
      <c r="B25" s="89" t="s">
        <v>64</v>
      </c>
      <c r="C25" s="4">
        <v>5</v>
      </c>
      <c r="D25" s="6">
        <v>10</v>
      </c>
      <c r="E25" s="6">
        <v>20</v>
      </c>
      <c r="F25" s="6">
        <v>60</v>
      </c>
      <c r="G25" s="6">
        <v>70</v>
      </c>
      <c r="H25" s="6">
        <v>10</v>
      </c>
      <c r="I25" s="6">
        <v>20</v>
      </c>
      <c r="J25" s="13">
        <f t="shared" si="40"/>
        <v>3</v>
      </c>
      <c r="K25" s="13">
        <f t="shared" si="41"/>
        <v>3.5</v>
      </c>
      <c r="L25" s="42">
        <f t="shared" si="25"/>
        <v>125</v>
      </c>
      <c r="M25" s="38">
        <f t="shared" si="42"/>
        <v>12.5</v>
      </c>
      <c r="N25" s="38">
        <f t="shared" si="17"/>
        <v>25</v>
      </c>
      <c r="O25" s="38">
        <f t="shared" si="18"/>
        <v>75</v>
      </c>
      <c r="P25" s="38">
        <f t="shared" si="19"/>
        <v>87.5</v>
      </c>
      <c r="Q25" s="38">
        <f t="shared" si="43"/>
        <v>12.5</v>
      </c>
      <c r="R25" s="38">
        <f t="shared" si="20"/>
        <v>25</v>
      </c>
      <c r="S25" s="38">
        <f t="shared" si="32"/>
        <v>87.5</v>
      </c>
      <c r="T25" s="38">
        <f t="shared" si="21"/>
        <v>112.5</v>
      </c>
      <c r="U25" s="10"/>
      <c r="V25" s="90">
        <f t="shared" si="44"/>
        <v>200</v>
      </c>
      <c r="W25" s="91">
        <f t="shared" si="45"/>
        <v>5.7142857142857144</v>
      </c>
    </row>
    <row r="26" spans="1:23" ht="14.4" thickBot="1" x14ac:dyDescent="0.35">
      <c r="A26" s="1">
        <v>3</v>
      </c>
      <c r="B26" s="88" t="s">
        <v>65</v>
      </c>
      <c r="C26" s="4">
        <v>3</v>
      </c>
      <c r="D26" s="6">
        <v>40</v>
      </c>
      <c r="E26" s="6">
        <v>50</v>
      </c>
      <c r="F26" s="6">
        <v>30</v>
      </c>
      <c r="G26" s="6">
        <v>40</v>
      </c>
      <c r="H26" s="6">
        <v>10</v>
      </c>
      <c r="I26" s="6">
        <v>20</v>
      </c>
      <c r="J26" s="13">
        <f t="shared" si="40"/>
        <v>0.9</v>
      </c>
      <c r="K26" s="13">
        <f t="shared" si="41"/>
        <v>1.2</v>
      </c>
      <c r="L26" s="42">
        <f t="shared" si="25"/>
        <v>75</v>
      </c>
      <c r="M26" s="38">
        <f t="shared" si="42"/>
        <v>30</v>
      </c>
      <c r="N26" s="38">
        <f t="shared" si="17"/>
        <v>37.5</v>
      </c>
      <c r="O26" s="38">
        <f t="shared" si="18"/>
        <v>22.5</v>
      </c>
      <c r="P26" s="38">
        <f t="shared" si="19"/>
        <v>30</v>
      </c>
      <c r="Q26" s="38">
        <f t="shared" si="43"/>
        <v>7.5</v>
      </c>
      <c r="R26" s="38">
        <f t="shared" si="20"/>
        <v>15</v>
      </c>
      <c r="S26" s="38">
        <f t="shared" si="32"/>
        <v>52.5</v>
      </c>
      <c r="T26" s="38">
        <f t="shared" si="21"/>
        <v>67.5</v>
      </c>
      <c r="U26" s="10"/>
      <c r="V26" s="90">
        <f t="shared" si="44"/>
        <v>120</v>
      </c>
      <c r="W26" s="91">
        <f t="shared" si="45"/>
        <v>3.4285714285714284</v>
      </c>
    </row>
    <row r="27" spans="1:23" ht="14.4" thickBot="1" x14ac:dyDescent="0.35">
      <c r="A27" s="1">
        <v>3</v>
      </c>
      <c r="B27" s="88" t="s">
        <v>66</v>
      </c>
      <c r="C27" s="4">
        <v>5</v>
      </c>
      <c r="D27" s="6">
        <v>10</v>
      </c>
      <c r="E27" s="6">
        <v>20</v>
      </c>
      <c r="F27" s="6">
        <v>60</v>
      </c>
      <c r="G27" s="6">
        <v>70</v>
      </c>
      <c r="H27" s="6">
        <v>10</v>
      </c>
      <c r="I27" s="6">
        <v>20</v>
      </c>
      <c r="J27" s="13">
        <f t="shared" si="40"/>
        <v>3</v>
      </c>
      <c r="K27" s="13">
        <f t="shared" si="41"/>
        <v>3.5</v>
      </c>
      <c r="L27" s="42">
        <f t="shared" si="25"/>
        <v>125</v>
      </c>
      <c r="M27" s="38">
        <f t="shared" si="42"/>
        <v>12.5</v>
      </c>
      <c r="N27" s="38">
        <f t="shared" si="17"/>
        <v>25</v>
      </c>
      <c r="O27" s="38">
        <f t="shared" si="18"/>
        <v>75</v>
      </c>
      <c r="P27" s="38">
        <f t="shared" si="19"/>
        <v>87.5</v>
      </c>
      <c r="Q27" s="38">
        <f t="shared" si="43"/>
        <v>12.5</v>
      </c>
      <c r="R27" s="38">
        <f t="shared" si="20"/>
        <v>25</v>
      </c>
      <c r="S27" s="38">
        <f t="shared" si="32"/>
        <v>87.5</v>
      </c>
      <c r="T27" s="38">
        <f t="shared" si="21"/>
        <v>112.5</v>
      </c>
      <c r="U27" s="10"/>
      <c r="V27" s="90">
        <f t="shared" si="44"/>
        <v>200</v>
      </c>
      <c r="W27" s="91">
        <f t="shared" si="45"/>
        <v>5.7142857142857144</v>
      </c>
    </row>
    <row r="28" spans="1:23" ht="14.4" thickBot="1" x14ac:dyDescent="0.35">
      <c r="A28" s="1">
        <v>3</v>
      </c>
      <c r="B28" s="88" t="s">
        <v>67</v>
      </c>
      <c r="C28" s="4">
        <v>3</v>
      </c>
      <c r="D28" s="6">
        <v>35</v>
      </c>
      <c r="E28" s="6">
        <v>50</v>
      </c>
      <c r="F28" s="6">
        <v>35</v>
      </c>
      <c r="G28" s="6">
        <v>40</v>
      </c>
      <c r="H28" s="6">
        <v>10</v>
      </c>
      <c r="I28" s="6">
        <v>20</v>
      </c>
      <c r="J28" s="13">
        <f t="shared" si="40"/>
        <v>1.05</v>
      </c>
      <c r="K28" s="13">
        <f t="shared" si="41"/>
        <v>1.2</v>
      </c>
      <c r="L28" s="42">
        <f t="shared" si="25"/>
        <v>75</v>
      </c>
      <c r="M28" s="38">
        <f t="shared" si="42"/>
        <v>26.25</v>
      </c>
      <c r="N28" s="38">
        <f t="shared" si="17"/>
        <v>37.5</v>
      </c>
      <c r="O28" s="38">
        <f t="shared" si="18"/>
        <v>26.25</v>
      </c>
      <c r="P28" s="38">
        <f t="shared" si="19"/>
        <v>30</v>
      </c>
      <c r="Q28" s="38">
        <f t="shared" si="43"/>
        <v>7.5</v>
      </c>
      <c r="R28" s="38">
        <f t="shared" si="20"/>
        <v>15</v>
      </c>
      <c r="S28" s="38">
        <f t="shared" si="32"/>
        <v>52.5</v>
      </c>
      <c r="T28" s="38">
        <f t="shared" si="21"/>
        <v>67.5</v>
      </c>
      <c r="U28" s="10"/>
      <c r="V28" s="90">
        <f t="shared" si="44"/>
        <v>120</v>
      </c>
      <c r="W28" s="91">
        <f t="shared" si="45"/>
        <v>3.4285714285714284</v>
      </c>
    </row>
    <row r="29" spans="1:23" ht="27" thickBot="1" x14ac:dyDescent="0.35">
      <c r="A29" s="1">
        <v>3</v>
      </c>
      <c r="B29" s="89" t="s">
        <v>68</v>
      </c>
      <c r="C29" s="4">
        <v>9</v>
      </c>
      <c r="D29" s="6">
        <v>15</v>
      </c>
      <c r="E29" s="6">
        <v>20</v>
      </c>
      <c r="F29" s="6">
        <v>50</v>
      </c>
      <c r="G29" s="6">
        <v>70</v>
      </c>
      <c r="H29" s="6">
        <v>15</v>
      </c>
      <c r="I29" s="6">
        <v>20</v>
      </c>
      <c r="J29" s="13">
        <f t="shared" si="40"/>
        <v>4.5</v>
      </c>
      <c r="K29" s="13">
        <f t="shared" si="41"/>
        <v>6.3</v>
      </c>
      <c r="L29" s="42">
        <f t="shared" si="25"/>
        <v>225</v>
      </c>
      <c r="M29" s="38">
        <f t="shared" si="42"/>
        <v>33.75</v>
      </c>
      <c r="N29" s="38">
        <f t="shared" si="17"/>
        <v>45</v>
      </c>
      <c r="O29" s="38">
        <f t="shared" si="18"/>
        <v>112.5</v>
      </c>
      <c r="P29" s="38">
        <f t="shared" si="19"/>
        <v>157.5</v>
      </c>
      <c r="Q29" s="38">
        <f t="shared" si="43"/>
        <v>33.75</v>
      </c>
      <c r="R29" s="38">
        <f t="shared" si="20"/>
        <v>45</v>
      </c>
      <c r="S29" s="38">
        <f t="shared" si="32"/>
        <v>146.25</v>
      </c>
      <c r="T29" s="38">
        <f t="shared" si="21"/>
        <v>202.5</v>
      </c>
      <c r="U29" s="10"/>
      <c r="V29" s="90">
        <f t="shared" si="44"/>
        <v>348.75</v>
      </c>
      <c r="W29" s="91">
        <f t="shared" si="45"/>
        <v>9.9642857142857135</v>
      </c>
    </row>
    <row r="30" spans="1:23" ht="26.4" x14ac:dyDescent="0.3">
      <c r="A30" s="1">
        <v>3</v>
      </c>
      <c r="B30" s="89" t="s">
        <v>69</v>
      </c>
      <c r="C30" s="4">
        <v>9</v>
      </c>
      <c r="D30" s="6">
        <v>15</v>
      </c>
      <c r="E30" s="6">
        <v>20</v>
      </c>
      <c r="F30" s="6">
        <v>50</v>
      </c>
      <c r="G30" s="6">
        <v>70</v>
      </c>
      <c r="H30" s="6">
        <v>15</v>
      </c>
      <c r="I30" s="6">
        <v>20</v>
      </c>
      <c r="J30" s="13">
        <f t="shared" si="40"/>
        <v>4.5</v>
      </c>
      <c r="K30" s="13">
        <f t="shared" si="41"/>
        <v>6.3</v>
      </c>
      <c r="L30" s="42">
        <f t="shared" si="25"/>
        <v>225</v>
      </c>
      <c r="M30" s="38">
        <f t="shared" si="42"/>
        <v>33.75</v>
      </c>
      <c r="N30" s="38">
        <f t="shared" si="17"/>
        <v>45</v>
      </c>
      <c r="O30" s="38">
        <f t="shared" si="18"/>
        <v>112.5</v>
      </c>
      <c r="P30" s="38">
        <f t="shared" si="19"/>
        <v>157.5</v>
      </c>
      <c r="Q30" s="38">
        <f t="shared" si="43"/>
        <v>33.75</v>
      </c>
      <c r="R30" s="38">
        <f t="shared" si="20"/>
        <v>45</v>
      </c>
      <c r="S30" s="38">
        <f t="shared" si="32"/>
        <v>146.25</v>
      </c>
      <c r="T30" s="38">
        <f t="shared" si="21"/>
        <v>202.5</v>
      </c>
      <c r="U30" s="10"/>
      <c r="V30" s="90">
        <f t="shared" si="44"/>
        <v>348.75</v>
      </c>
      <c r="W30" s="91">
        <f t="shared" si="45"/>
        <v>9.9642857142857135</v>
      </c>
    </row>
    <row r="31" spans="1:23" s="32" customFormat="1" x14ac:dyDescent="0.3">
      <c r="A31" s="36" t="s">
        <v>33</v>
      </c>
      <c r="B31" s="28"/>
      <c r="C31" s="35">
        <f>SUM(C22:C30)</f>
        <v>45</v>
      </c>
      <c r="D31" s="29"/>
      <c r="E31" s="29"/>
      <c r="F31" s="29"/>
      <c r="G31" s="29"/>
      <c r="H31" s="29"/>
      <c r="I31" s="29"/>
      <c r="J31" s="35">
        <f>SUM(J22:J30)</f>
        <v>21.5</v>
      </c>
      <c r="K31" s="35">
        <f>SUM(K22:K30)</f>
        <v>27.4</v>
      </c>
      <c r="L31" s="43"/>
      <c r="M31" s="35">
        <f t="shared" ref="M31:R31" si="46">SUM(M22:M30)</f>
        <v>227.5</v>
      </c>
      <c r="N31" s="35">
        <f t="shared" si="46"/>
        <v>312.5</v>
      </c>
      <c r="O31" s="35">
        <f t="shared" si="46"/>
        <v>537.5</v>
      </c>
      <c r="P31" s="35">
        <f t="shared" si="46"/>
        <v>685</v>
      </c>
      <c r="Q31" s="35">
        <f t="shared" si="46"/>
        <v>135</v>
      </c>
      <c r="R31" s="35">
        <f t="shared" si="46"/>
        <v>215</v>
      </c>
      <c r="S31" s="40">
        <f>SUM(S22:S30)+256+75</f>
        <v>1096</v>
      </c>
      <c r="T31" s="40">
        <f>SUM(T22:T30)+256+75</f>
        <v>1328.5</v>
      </c>
      <c r="U31" s="31"/>
      <c r="V31" s="45">
        <f>SUM(S31/35)</f>
        <v>31.314285714285713</v>
      </c>
      <c r="W31" s="45">
        <f>SUM(T31/35)</f>
        <v>37.957142857142856</v>
      </c>
    </row>
    <row r="32" spans="1:23" ht="14.4" thickBot="1" x14ac:dyDescent="0.35">
      <c r="A32" s="26" t="s">
        <v>18</v>
      </c>
      <c r="B32" s="20"/>
      <c r="C32" s="38"/>
      <c r="D32" s="6"/>
      <c r="E32" s="6"/>
      <c r="F32" s="5"/>
      <c r="G32" s="5"/>
      <c r="H32" s="6"/>
      <c r="I32" s="6"/>
      <c r="J32" s="14"/>
      <c r="K32" s="14"/>
      <c r="L32" s="42"/>
      <c r="M32" s="38"/>
      <c r="N32" s="38"/>
      <c r="O32" s="38"/>
      <c r="P32" s="38"/>
      <c r="Q32" s="38"/>
      <c r="R32" s="38"/>
      <c r="S32" s="41"/>
      <c r="T32" s="41"/>
      <c r="U32" s="19"/>
      <c r="V32" s="19"/>
      <c r="W32" s="19"/>
    </row>
    <row r="33" spans="1:20" ht="27" thickBot="1" x14ac:dyDescent="0.3">
      <c r="A33" s="37">
        <v>1</v>
      </c>
      <c r="B33" s="89" t="s">
        <v>70</v>
      </c>
      <c r="C33" s="38">
        <v>3</v>
      </c>
      <c r="D33" s="92">
        <v>35</v>
      </c>
      <c r="E33" s="93">
        <v>40</v>
      </c>
      <c r="F33" s="94">
        <v>25</v>
      </c>
      <c r="G33" s="94">
        <v>30</v>
      </c>
      <c r="H33" s="93">
        <v>20</v>
      </c>
      <c r="I33" s="93">
        <v>30</v>
      </c>
      <c r="J33" s="14">
        <f t="shared" ref="J33:J43" si="47">(C33*F33)/100</f>
        <v>0.75</v>
      </c>
      <c r="K33" s="14">
        <f>C33*G33/100</f>
        <v>0.9</v>
      </c>
      <c r="L33" s="42">
        <f t="shared" si="25"/>
        <v>75</v>
      </c>
      <c r="M33" s="38">
        <f t="shared" ref="M33" si="48">C33*25*D33/100</f>
        <v>26.25</v>
      </c>
      <c r="N33" s="38">
        <f t="shared" ref="N33" si="49">C33*25*E33/100</f>
        <v>30</v>
      </c>
      <c r="O33" s="38">
        <f t="shared" ref="O33" si="50">C33*25*F33/100</f>
        <v>18.75</v>
      </c>
      <c r="P33" s="38">
        <f t="shared" ref="P33" si="51">C33*25*G33/100</f>
        <v>22.5</v>
      </c>
      <c r="Q33" s="38">
        <f t="shared" ref="Q33" si="52">C33*25*H33/100</f>
        <v>15</v>
      </c>
      <c r="R33" s="38">
        <f t="shared" ref="R33" si="53">C33*25*I33/100</f>
        <v>22.5</v>
      </c>
      <c r="S33" s="38">
        <f t="shared" ref="S33:S43" si="54">M33+O33</f>
        <v>45</v>
      </c>
      <c r="T33" s="38">
        <f t="shared" ref="T33:T43" si="55">N33+P33</f>
        <v>52.5</v>
      </c>
    </row>
    <row r="34" spans="1:20" ht="14.4" thickBot="1" x14ac:dyDescent="0.35">
      <c r="A34" s="37"/>
      <c r="B34" s="89"/>
      <c r="C34" s="38"/>
      <c r="D34" s="6"/>
      <c r="E34" s="6"/>
      <c r="F34" s="5"/>
      <c r="G34" s="5"/>
      <c r="H34" s="6"/>
      <c r="I34" s="6"/>
      <c r="J34" s="14"/>
      <c r="K34" s="14"/>
      <c r="L34" s="42"/>
      <c r="M34" s="38"/>
      <c r="N34" s="38"/>
      <c r="O34" s="38"/>
      <c r="P34" s="38"/>
      <c r="Q34" s="38"/>
      <c r="R34" s="38"/>
      <c r="S34" s="38"/>
      <c r="T34" s="38"/>
    </row>
    <row r="35" spans="1:20" ht="27" thickBot="1" x14ac:dyDescent="0.35">
      <c r="A35" s="37">
        <v>2</v>
      </c>
      <c r="B35" s="89" t="s">
        <v>71</v>
      </c>
      <c r="C35" s="38">
        <v>3</v>
      </c>
      <c r="D35" s="6">
        <v>35</v>
      </c>
      <c r="E35" s="6">
        <v>40</v>
      </c>
      <c r="F35" s="5">
        <v>25</v>
      </c>
      <c r="G35" s="5">
        <v>30</v>
      </c>
      <c r="H35" s="6">
        <v>20</v>
      </c>
      <c r="I35" s="6">
        <v>30</v>
      </c>
      <c r="J35" s="14">
        <f t="shared" si="47"/>
        <v>0.75</v>
      </c>
      <c r="K35" s="14">
        <f t="shared" ref="K35:K43" si="56">C35*G35/100</f>
        <v>0.9</v>
      </c>
      <c r="L35" s="42">
        <f t="shared" si="25"/>
        <v>75</v>
      </c>
      <c r="M35" s="38">
        <f t="shared" ref="M35:M43" si="57">C35*25*D35/100</f>
        <v>26.25</v>
      </c>
      <c r="N35" s="38">
        <f t="shared" ref="N35:N43" si="58">C35*25*E35/100</f>
        <v>30</v>
      </c>
      <c r="O35" s="38">
        <f t="shared" ref="O35:O42" si="59">C35*25*F35/100</f>
        <v>18.75</v>
      </c>
      <c r="P35" s="38">
        <f t="shared" ref="P35:P42" si="60">C35*25*G35/100</f>
        <v>22.5</v>
      </c>
      <c r="Q35" s="38">
        <f t="shared" ref="Q35:Q42" si="61">C35*25*H35/100</f>
        <v>15</v>
      </c>
      <c r="R35" s="38">
        <f t="shared" ref="R35:R42" si="62">C35*25*I35/100</f>
        <v>22.5</v>
      </c>
      <c r="S35" s="38">
        <f t="shared" si="54"/>
        <v>45</v>
      </c>
      <c r="T35" s="38">
        <f t="shared" si="55"/>
        <v>52.5</v>
      </c>
    </row>
    <row r="36" spans="1:20" ht="26.4" x14ac:dyDescent="0.3">
      <c r="A36" s="37">
        <v>3</v>
      </c>
      <c r="B36" s="89" t="s">
        <v>72</v>
      </c>
      <c r="C36" s="38">
        <v>3</v>
      </c>
      <c r="D36" s="6">
        <v>20</v>
      </c>
      <c r="E36" s="6">
        <v>30</v>
      </c>
      <c r="F36" s="5">
        <v>50</v>
      </c>
      <c r="G36" s="5">
        <v>60</v>
      </c>
      <c r="H36" s="6">
        <v>10</v>
      </c>
      <c r="I36" s="6">
        <v>20</v>
      </c>
      <c r="J36" s="14">
        <f t="shared" si="47"/>
        <v>1.5</v>
      </c>
      <c r="K36" s="14">
        <f t="shared" si="56"/>
        <v>1.8</v>
      </c>
      <c r="L36" s="42">
        <f t="shared" si="25"/>
        <v>75</v>
      </c>
      <c r="M36" s="38">
        <f t="shared" si="57"/>
        <v>15</v>
      </c>
      <c r="N36" s="38">
        <f t="shared" si="58"/>
        <v>22.5</v>
      </c>
      <c r="O36" s="38">
        <f t="shared" si="59"/>
        <v>37.5</v>
      </c>
      <c r="P36" s="38">
        <f t="shared" si="60"/>
        <v>45</v>
      </c>
      <c r="Q36" s="38">
        <f t="shared" si="61"/>
        <v>7.5</v>
      </c>
      <c r="R36" s="38">
        <f t="shared" si="62"/>
        <v>15</v>
      </c>
      <c r="S36" s="38">
        <f t="shared" si="54"/>
        <v>52.5</v>
      </c>
      <c r="T36" s="38">
        <f t="shared" si="55"/>
        <v>67.5</v>
      </c>
    </row>
    <row r="37" spans="1:20" x14ac:dyDescent="0.3">
      <c r="A37" s="37">
        <v>3</v>
      </c>
      <c r="B37" s="20" t="s">
        <v>73</v>
      </c>
      <c r="C37" s="38">
        <v>3</v>
      </c>
      <c r="D37" s="6">
        <v>35</v>
      </c>
      <c r="E37" s="6">
        <v>40</v>
      </c>
      <c r="F37" s="5">
        <v>25</v>
      </c>
      <c r="G37" s="5">
        <v>30</v>
      </c>
      <c r="H37" s="6">
        <v>20</v>
      </c>
      <c r="I37" s="6">
        <v>30</v>
      </c>
      <c r="J37" s="14">
        <f t="shared" si="47"/>
        <v>0.75</v>
      </c>
      <c r="K37" s="14">
        <f t="shared" si="56"/>
        <v>0.9</v>
      </c>
      <c r="L37" s="42">
        <f t="shared" si="25"/>
        <v>75</v>
      </c>
      <c r="M37" s="38">
        <f t="shared" si="57"/>
        <v>26.25</v>
      </c>
      <c r="N37" s="38">
        <f t="shared" si="58"/>
        <v>30</v>
      </c>
      <c r="O37" s="38">
        <f t="shared" si="59"/>
        <v>18.75</v>
      </c>
      <c r="P37" s="38">
        <f t="shared" si="60"/>
        <v>22.5</v>
      </c>
      <c r="Q37" s="38">
        <f t="shared" si="61"/>
        <v>15</v>
      </c>
      <c r="R37" s="38">
        <f t="shared" si="62"/>
        <v>22.5</v>
      </c>
      <c r="S37" s="38">
        <f t="shared" si="54"/>
        <v>45</v>
      </c>
      <c r="T37" s="38">
        <f t="shared" si="55"/>
        <v>52.5</v>
      </c>
    </row>
    <row r="38" spans="1:20" x14ac:dyDescent="0.3">
      <c r="A38" s="37"/>
      <c r="B38" s="20"/>
      <c r="C38" s="38"/>
      <c r="D38" s="6"/>
      <c r="E38" s="6"/>
      <c r="F38" s="5"/>
      <c r="G38" s="5"/>
      <c r="H38" s="6"/>
      <c r="I38" s="6"/>
      <c r="J38" s="14">
        <f t="shared" si="47"/>
        <v>0</v>
      </c>
      <c r="K38" s="14">
        <f t="shared" si="56"/>
        <v>0</v>
      </c>
      <c r="L38" s="42">
        <f t="shared" si="25"/>
        <v>0</v>
      </c>
      <c r="M38" s="38">
        <f t="shared" si="57"/>
        <v>0</v>
      </c>
      <c r="N38" s="38">
        <f t="shared" si="58"/>
        <v>0</v>
      </c>
      <c r="O38" s="38">
        <f t="shared" si="59"/>
        <v>0</v>
      </c>
      <c r="P38" s="38">
        <f t="shared" si="60"/>
        <v>0</v>
      </c>
      <c r="Q38" s="38">
        <f t="shared" si="61"/>
        <v>0</v>
      </c>
      <c r="R38" s="38">
        <f t="shared" si="62"/>
        <v>0</v>
      </c>
      <c r="S38" s="38">
        <f t="shared" si="54"/>
        <v>0</v>
      </c>
      <c r="T38" s="38">
        <f t="shared" si="55"/>
        <v>0</v>
      </c>
    </row>
    <row r="39" spans="1:20" x14ac:dyDescent="0.3">
      <c r="A39" s="37"/>
      <c r="B39" s="20"/>
      <c r="C39" s="38"/>
      <c r="D39" s="6"/>
      <c r="E39" s="6"/>
      <c r="F39" s="5"/>
      <c r="G39" s="5"/>
      <c r="H39" s="6"/>
      <c r="I39" s="6"/>
      <c r="J39" s="14">
        <f t="shared" ref="J39" si="63">(C39*F39)/100</f>
        <v>0</v>
      </c>
      <c r="K39" s="14">
        <f t="shared" ref="K39" si="64">C39*G39/100</f>
        <v>0</v>
      </c>
      <c r="L39" s="42">
        <f t="shared" ref="L39" si="65">C39*25</f>
        <v>0</v>
      </c>
      <c r="M39" s="38">
        <f t="shared" ref="M39" si="66">C39*25*D39/100</f>
        <v>0</v>
      </c>
      <c r="N39" s="38">
        <f t="shared" ref="N39" si="67">C39*25*E39/100</f>
        <v>0</v>
      </c>
      <c r="O39" s="38">
        <f t="shared" ref="O39" si="68">C39*25*F39/100</f>
        <v>0</v>
      </c>
      <c r="P39" s="38">
        <f t="shared" ref="P39" si="69">C39*25*G39/100</f>
        <v>0</v>
      </c>
      <c r="Q39" s="38">
        <f t="shared" ref="Q39" si="70">C39*25*H39/100</f>
        <v>0</v>
      </c>
      <c r="R39" s="38">
        <f t="shared" ref="R39" si="71">C39*25*I39/100</f>
        <v>0</v>
      </c>
      <c r="S39" s="38">
        <f t="shared" ref="S39" si="72">M39+O39</f>
        <v>0</v>
      </c>
      <c r="T39" s="38">
        <f t="shared" ref="T39" si="73">N39+P39</f>
        <v>0</v>
      </c>
    </row>
    <row r="40" spans="1:20" x14ac:dyDescent="0.3">
      <c r="A40" s="37"/>
      <c r="B40" s="20"/>
      <c r="C40" s="38"/>
      <c r="D40" s="6"/>
      <c r="E40" s="6"/>
      <c r="F40" s="5"/>
      <c r="G40" s="5"/>
      <c r="H40" s="6"/>
      <c r="I40" s="6"/>
      <c r="J40" s="14">
        <f t="shared" si="47"/>
        <v>0</v>
      </c>
      <c r="K40" s="14">
        <f t="shared" si="56"/>
        <v>0</v>
      </c>
      <c r="L40" s="42">
        <f t="shared" si="25"/>
        <v>0</v>
      </c>
      <c r="M40" s="38">
        <f t="shared" si="57"/>
        <v>0</v>
      </c>
      <c r="N40" s="38">
        <f t="shared" si="58"/>
        <v>0</v>
      </c>
      <c r="O40" s="38">
        <f t="shared" si="59"/>
        <v>0</v>
      </c>
      <c r="P40" s="38">
        <f t="shared" si="60"/>
        <v>0</v>
      </c>
      <c r="Q40" s="38">
        <f t="shared" si="61"/>
        <v>0</v>
      </c>
      <c r="R40" s="38">
        <f t="shared" si="62"/>
        <v>0</v>
      </c>
      <c r="S40" s="38">
        <f t="shared" si="54"/>
        <v>0</v>
      </c>
      <c r="T40" s="38">
        <f t="shared" si="55"/>
        <v>0</v>
      </c>
    </row>
    <row r="41" spans="1:20" x14ac:dyDescent="0.3">
      <c r="A41" s="37"/>
      <c r="B41" s="20"/>
      <c r="C41" s="38"/>
      <c r="D41" s="6"/>
      <c r="E41" s="6"/>
      <c r="F41" s="5"/>
      <c r="G41" s="5"/>
      <c r="H41" s="6"/>
      <c r="I41" s="6"/>
      <c r="J41" s="14">
        <f t="shared" si="47"/>
        <v>0</v>
      </c>
      <c r="K41" s="14">
        <f t="shared" si="56"/>
        <v>0</v>
      </c>
      <c r="L41" s="42">
        <f t="shared" si="25"/>
        <v>0</v>
      </c>
      <c r="M41" s="38">
        <f t="shared" si="57"/>
        <v>0</v>
      </c>
      <c r="N41" s="38">
        <f t="shared" si="58"/>
        <v>0</v>
      </c>
      <c r="O41" s="38">
        <f t="shared" si="59"/>
        <v>0</v>
      </c>
      <c r="P41" s="38">
        <f t="shared" si="60"/>
        <v>0</v>
      </c>
      <c r="Q41" s="38">
        <f t="shared" si="61"/>
        <v>0</v>
      </c>
      <c r="R41" s="38">
        <f t="shared" si="62"/>
        <v>0</v>
      </c>
      <c r="S41" s="38">
        <f t="shared" si="54"/>
        <v>0</v>
      </c>
      <c r="T41" s="38">
        <f t="shared" si="55"/>
        <v>0</v>
      </c>
    </row>
    <row r="42" spans="1:20" x14ac:dyDescent="0.25">
      <c r="A42" s="3"/>
      <c r="B42" s="15"/>
      <c r="C42" s="38"/>
      <c r="D42" s="6"/>
      <c r="E42" s="6"/>
      <c r="F42" s="5"/>
      <c r="G42" s="5"/>
      <c r="H42" s="6"/>
      <c r="I42" s="6"/>
      <c r="J42" s="14">
        <f t="shared" si="47"/>
        <v>0</v>
      </c>
      <c r="K42" s="14">
        <f t="shared" si="56"/>
        <v>0</v>
      </c>
      <c r="L42" s="42">
        <f t="shared" si="25"/>
        <v>0</v>
      </c>
      <c r="M42" s="38">
        <f t="shared" si="57"/>
        <v>0</v>
      </c>
      <c r="N42" s="38">
        <f t="shared" si="58"/>
        <v>0</v>
      </c>
      <c r="O42" s="38">
        <f t="shared" si="59"/>
        <v>0</v>
      </c>
      <c r="P42" s="38">
        <f t="shared" si="60"/>
        <v>0</v>
      </c>
      <c r="Q42" s="38">
        <f t="shared" si="61"/>
        <v>0</v>
      </c>
      <c r="R42" s="38">
        <f t="shared" si="62"/>
        <v>0</v>
      </c>
      <c r="S42" s="38">
        <f t="shared" si="54"/>
        <v>0</v>
      </c>
      <c r="T42" s="38">
        <f t="shared" si="55"/>
        <v>0</v>
      </c>
    </row>
    <row r="43" spans="1:20" x14ac:dyDescent="0.3">
      <c r="A43" s="3"/>
      <c r="B43" s="22"/>
      <c r="C43" s="38"/>
      <c r="D43" s="6"/>
      <c r="E43" s="6"/>
      <c r="F43" s="5"/>
      <c r="G43" s="5"/>
      <c r="H43" s="6"/>
      <c r="I43" s="6"/>
      <c r="J43" s="14">
        <f t="shared" si="47"/>
        <v>0</v>
      </c>
      <c r="K43" s="14">
        <f t="shared" si="56"/>
        <v>0</v>
      </c>
      <c r="L43" s="42">
        <f t="shared" si="25"/>
        <v>0</v>
      </c>
      <c r="M43" s="38">
        <f t="shared" si="57"/>
        <v>0</v>
      </c>
      <c r="N43" s="38">
        <f t="shared" si="58"/>
        <v>0</v>
      </c>
      <c r="O43" s="38">
        <f t="shared" ref="O43" si="74">C43*25*F43/100</f>
        <v>0</v>
      </c>
      <c r="P43" s="38">
        <f t="shared" ref="P43" si="75">C43*25*G43/100</f>
        <v>0</v>
      </c>
      <c r="Q43" s="38">
        <f t="shared" ref="Q43" si="76">C43*25*H43/100</f>
        <v>0</v>
      </c>
      <c r="R43" s="38">
        <f t="shared" ref="R43" si="77">C43*25*I43/100</f>
        <v>0</v>
      </c>
      <c r="S43" s="38">
        <f t="shared" si="54"/>
        <v>0</v>
      </c>
      <c r="T43" s="38">
        <f t="shared" si="55"/>
        <v>0</v>
      </c>
    </row>
    <row r="44" spans="1:20" ht="27.6" x14ac:dyDescent="0.3">
      <c r="A44" s="26" t="s">
        <v>32</v>
      </c>
      <c r="B44" s="20"/>
      <c r="C44" s="38">
        <v>9</v>
      </c>
      <c r="D44" s="6"/>
      <c r="E44" s="6"/>
      <c r="F44" s="5"/>
      <c r="G44" s="5"/>
      <c r="H44" s="6"/>
      <c r="I44" s="6"/>
      <c r="J44" s="14"/>
      <c r="K44" s="14"/>
      <c r="L44" s="42"/>
      <c r="M44" s="42"/>
      <c r="N44" s="42"/>
      <c r="O44" s="42"/>
      <c r="P44" s="42"/>
      <c r="Q44" s="42"/>
      <c r="R44" s="42"/>
      <c r="S44" s="42"/>
      <c r="T44" s="42"/>
    </row>
    <row r="45" spans="1:20" s="9" customFormat="1" ht="21.9" customHeight="1" x14ac:dyDescent="0.3">
      <c r="A45" s="95" t="s">
        <v>16</v>
      </c>
      <c r="B45" s="23" t="s">
        <v>17</v>
      </c>
      <c r="C45" s="39">
        <v>130</v>
      </c>
      <c r="D45" s="2"/>
      <c r="E45" s="2"/>
      <c r="F45" s="7"/>
      <c r="G45" s="7"/>
      <c r="H45" s="2"/>
      <c r="I45" s="2"/>
      <c r="J45" s="16"/>
      <c r="K45" s="16"/>
      <c r="L45" s="44"/>
      <c r="M45" s="44"/>
      <c r="N45" s="44"/>
      <c r="O45" s="44"/>
      <c r="P45" s="44"/>
      <c r="Q45" s="44"/>
      <c r="R45" s="44"/>
      <c r="S45" s="44"/>
      <c r="T45" s="44"/>
    </row>
    <row r="46" spans="1:20" s="12" customFormat="1" x14ac:dyDescent="0.3">
      <c r="A46" s="96"/>
      <c r="B46" s="24" t="s">
        <v>3</v>
      </c>
      <c r="C46" s="39">
        <v>74</v>
      </c>
      <c r="D46" s="2"/>
      <c r="E46" s="2"/>
      <c r="F46" s="7"/>
      <c r="G46" s="7"/>
      <c r="H46" s="2"/>
      <c r="I46" s="2"/>
      <c r="J46" s="16"/>
      <c r="K46" s="16"/>
      <c r="L46" s="44"/>
      <c r="M46" s="44"/>
      <c r="N46" s="44"/>
      <c r="O46" s="44"/>
      <c r="P46" s="44"/>
      <c r="Q46" s="44"/>
      <c r="R46" s="44"/>
      <c r="S46" s="44"/>
      <c r="T46" s="44"/>
    </row>
    <row r="47" spans="1:20" s="12" customFormat="1" ht="22.2" customHeight="1" x14ac:dyDescent="0.3">
      <c r="A47" s="96"/>
      <c r="B47" s="24" t="s">
        <v>19</v>
      </c>
      <c r="C47" s="39">
        <v>51</v>
      </c>
      <c r="D47" s="2"/>
      <c r="E47" s="2"/>
      <c r="F47" s="7"/>
      <c r="G47" s="7"/>
      <c r="H47" s="2"/>
      <c r="I47" s="2"/>
      <c r="J47" s="16"/>
      <c r="K47" s="16"/>
      <c r="L47" s="44"/>
      <c r="M47" s="44"/>
      <c r="N47" s="44"/>
      <c r="O47" s="44"/>
      <c r="P47" s="44"/>
      <c r="Q47" s="44"/>
      <c r="R47" s="44"/>
      <c r="S47" s="44"/>
      <c r="T47" s="44"/>
    </row>
    <row r="48" spans="1:20" s="12" customFormat="1" ht="22.2" customHeight="1" x14ac:dyDescent="0.3">
      <c r="A48" s="97"/>
      <c r="B48" s="24" t="s">
        <v>16</v>
      </c>
      <c r="C48" s="39">
        <v>181</v>
      </c>
      <c r="D48" s="2"/>
      <c r="E48" s="2"/>
      <c r="F48" s="7"/>
      <c r="G48" s="7"/>
      <c r="H48" s="2"/>
      <c r="I48" s="2"/>
      <c r="J48" s="16"/>
      <c r="K48" s="16"/>
      <c r="L48" s="44"/>
      <c r="M48" s="44"/>
      <c r="N48" s="44"/>
      <c r="O48" s="44"/>
      <c r="P48" s="44"/>
      <c r="Q48" s="44"/>
      <c r="R48" s="44"/>
      <c r="S48" s="44"/>
      <c r="T48" s="44"/>
    </row>
    <row r="50" ht="19.95" customHeight="1" x14ac:dyDescent="0.3"/>
  </sheetData>
  <mergeCells count="7">
    <mergeCell ref="A45:A48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opLeftCell="A27" workbookViewId="0">
      <selection activeCell="U66" sqref="U66"/>
    </sheetView>
  </sheetViews>
  <sheetFormatPr defaultColWidth="9.33203125" defaultRowHeight="13.8" x14ac:dyDescent="0.3"/>
  <cols>
    <col min="1" max="1" width="11.6640625" style="8" customWidth="1"/>
    <col min="2" max="2" width="33.6640625" style="25" customWidth="1"/>
    <col min="3" max="3" width="6.44140625" style="8" customWidth="1"/>
    <col min="4" max="9" width="5.6640625" style="8" customWidth="1"/>
    <col min="10" max="10" width="7.109375" style="8" customWidth="1"/>
    <col min="11" max="11" width="7.33203125" style="8" customWidth="1"/>
    <col min="12" max="12" width="8.88671875" style="8" customWidth="1"/>
    <col min="13" max="13" width="7.88671875" style="8" customWidth="1"/>
    <col min="14" max="14" width="7.6640625" style="8" customWidth="1"/>
    <col min="15" max="15" width="7.3320312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33203125" style="8"/>
    <col min="21" max="21" width="7.44140625" style="11" customWidth="1"/>
    <col min="22" max="16384" width="9.3320312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100" t="s">
        <v>22</v>
      </c>
      <c r="E1" s="100"/>
      <c r="F1" s="101" t="s">
        <v>23</v>
      </c>
      <c r="G1" s="102"/>
      <c r="H1" s="100" t="s">
        <v>24</v>
      </c>
      <c r="I1" s="103"/>
      <c r="J1" s="18" t="s">
        <v>34</v>
      </c>
      <c r="K1" s="18" t="s">
        <v>35</v>
      </c>
      <c r="L1" s="3" t="s">
        <v>1</v>
      </c>
      <c r="M1" s="98" t="s">
        <v>25</v>
      </c>
      <c r="N1" s="98"/>
      <c r="O1" s="98" t="s">
        <v>26</v>
      </c>
      <c r="P1" s="99"/>
      <c r="Q1" s="98" t="s">
        <v>27</v>
      </c>
      <c r="R1" s="99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54"/>
      <c r="C2" s="55"/>
      <c r="D2" s="56"/>
      <c r="E2" s="56"/>
      <c r="F2" s="57"/>
      <c r="G2" s="57"/>
      <c r="H2" s="56"/>
      <c r="I2" s="56"/>
      <c r="J2" s="58">
        <f>C2*F2/100</f>
        <v>0</v>
      </c>
      <c r="K2" s="58">
        <f>C2*G2/100</f>
        <v>0</v>
      </c>
      <c r="L2" s="59">
        <f>C2*25</f>
        <v>0</v>
      </c>
      <c r="M2" s="60">
        <f>C2*25*D2/100</f>
        <v>0</v>
      </c>
      <c r="N2" s="60">
        <f>C2*25*E2/100</f>
        <v>0</v>
      </c>
      <c r="O2" s="60">
        <f>C2*25*F2/100</f>
        <v>0</v>
      </c>
      <c r="P2" s="60">
        <f>C2*25*G2/100</f>
        <v>0</v>
      </c>
      <c r="Q2" s="60">
        <f>C2*25*H2/100</f>
        <v>0</v>
      </c>
      <c r="R2" s="60">
        <f>C2*25*I2/100</f>
        <v>0</v>
      </c>
      <c r="S2" s="60">
        <f>M2+O2</f>
        <v>0</v>
      </c>
      <c r="T2" s="60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16" si="0">C3*F3/100</f>
        <v>0</v>
      </c>
      <c r="K3" s="14">
        <f t="shared" ref="K3:K16" si="1">C3*G3/100</f>
        <v>0</v>
      </c>
      <c r="L3" s="42">
        <f t="shared" ref="L3:L16" si="2">C3*25</f>
        <v>0</v>
      </c>
      <c r="M3" s="38">
        <f t="shared" ref="M3:M16" si="3">C3*25*D3/100</f>
        <v>0</v>
      </c>
      <c r="N3" s="38">
        <f t="shared" ref="N3:N48" si="4">C3*25*E3/100</f>
        <v>0</v>
      </c>
      <c r="O3" s="38">
        <f t="shared" ref="O3:O48" si="5">C3*25*F3/100</f>
        <v>0</v>
      </c>
      <c r="P3" s="38">
        <f t="shared" ref="P3:P48" si="6">C3*25*G3/100</f>
        <v>0</v>
      </c>
      <c r="Q3" s="38">
        <f t="shared" ref="Q3:Q32" si="7">C3*25*H3/100</f>
        <v>0</v>
      </c>
      <c r="R3" s="38">
        <f t="shared" ref="R3:R48" si="8">C3*25*I3/100</f>
        <v>0</v>
      </c>
      <c r="S3" s="38">
        <f t="shared" ref="S3:T18" si="9">M3+O3</f>
        <v>0</v>
      </c>
      <c r="T3" s="38">
        <f t="shared" si="9"/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9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9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9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si="0"/>
        <v>0</v>
      </c>
      <c r="K7" s="14">
        <f t="shared" si="1"/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9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10">SUM(N2:N16)</f>
        <v>0</v>
      </c>
      <c r="O17" s="35">
        <f t="shared" si="10"/>
        <v>0</v>
      </c>
      <c r="P17" s="35">
        <f t="shared" si="10"/>
        <v>0</v>
      </c>
      <c r="Q17" s="35">
        <f t="shared" si="10"/>
        <v>0</v>
      </c>
      <c r="R17" s="35">
        <f t="shared" si="10"/>
        <v>0</v>
      </c>
      <c r="S17" s="40">
        <f>SUM(S2:S16)</f>
        <v>0</v>
      </c>
      <c r="T17" s="40">
        <f>SUM(T2:T16)</f>
        <v>0</v>
      </c>
      <c r="U17" s="47">
        <v>490</v>
      </c>
      <c r="V17" s="45">
        <f>U17+S17</f>
        <v>490</v>
      </c>
      <c r="W17" s="45">
        <f>T17+U17</f>
        <v>490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75" si="11">C18*25</f>
        <v>0</v>
      </c>
      <c r="M18" s="38">
        <f t="shared" ref="M18:M32" si="12">C18*25*D18/100</f>
        <v>0</v>
      </c>
      <c r="N18" s="38">
        <f t="shared" si="4"/>
        <v>0</v>
      </c>
      <c r="O18" s="38">
        <f t="shared" si="5"/>
        <v>0</v>
      </c>
      <c r="P18" s="38">
        <f t="shared" si="6"/>
        <v>0</v>
      </c>
      <c r="Q18" s="38">
        <f t="shared" si="7"/>
        <v>0</v>
      </c>
      <c r="R18" s="38">
        <f t="shared" si="8"/>
        <v>0</v>
      </c>
      <c r="S18" s="38">
        <f t="shared" si="9"/>
        <v>0</v>
      </c>
      <c r="T18" s="38">
        <f t="shared" si="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32" si="13">(C19*F19)/100</f>
        <v>0</v>
      </c>
      <c r="K19" s="14">
        <f t="shared" ref="K19:K32" si="14">C19*G19/100</f>
        <v>0</v>
      </c>
      <c r="L19" s="42">
        <f t="shared" si="11"/>
        <v>0</v>
      </c>
      <c r="M19" s="38">
        <f t="shared" si="12"/>
        <v>0</v>
      </c>
      <c r="N19" s="38">
        <f t="shared" si="4"/>
        <v>0</v>
      </c>
      <c r="O19" s="38">
        <f t="shared" si="5"/>
        <v>0</v>
      </c>
      <c r="P19" s="38">
        <f t="shared" si="6"/>
        <v>0</v>
      </c>
      <c r="Q19" s="38">
        <f t="shared" si="7"/>
        <v>0</v>
      </c>
      <c r="R19" s="38">
        <f t="shared" si="8"/>
        <v>0</v>
      </c>
      <c r="S19" s="38">
        <f t="shared" ref="S19:T48" si="15">M19+O19</f>
        <v>0</v>
      </c>
      <c r="T19" s="38">
        <f t="shared" si="15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13"/>
        <v>0</v>
      </c>
      <c r="K20" s="14">
        <f t="shared" si="14"/>
        <v>0</v>
      </c>
      <c r="L20" s="42">
        <f t="shared" si="11"/>
        <v>0</v>
      </c>
      <c r="M20" s="38">
        <f t="shared" si="12"/>
        <v>0</v>
      </c>
      <c r="N20" s="38">
        <f t="shared" si="4"/>
        <v>0</v>
      </c>
      <c r="O20" s="38">
        <f t="shared" si="5"/>
        <v>0</v>
      </c>
      <c r="P20" s="38">
        <f t="shared" si="6"/>
        <v>0</v>
      </c>
      <c r="Q20" s="38">
        <f t="shared" si="7"/>
        <v>0</v>
      </c>
      <c r="R20" s="38">
        <f t="shared" si="8"/>
        <v>0</v>
      </c>
      <c r="S20" s="38">
        <f t="shared" si="15"/>
        <v>0</v>
      </c>
      <c r="T20" s="38">
        <f t="shared" si="15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13"/>
        <v>0</v>
      </c>
      <c r="K21" s="14">
        <f t="shared" si="14"/>
        <v>0</v>
      </c>
      <c r="L21" s="42">
        <f t="shared" si="11"/>
        <v>0</v>
      </c>
      <c r="M21" s="38">
        <f t="shared" si="12"/>
        <v>0</v>
      </c>
      <c r="N21" s="38">
        <f t="shared" si="4"/>
        <v>0</v>
      </c>
      <c r="O21" s="38">
        <f t="shared" si="5"/>
        <v>0</v>
      </c>
      <c r="P21" s="38">
        <f t="shared" si="6"/>
        <v>0</v>
      </c>
      <c r="Q21" s="38">
        <f t="shared" si="7"/>
        <v>0</v>
      </c>
      <c r="R21" s="38">
        <f t="shared" si="8"/>
        <v>0</v>
      </c>
      <c r="S21" s="38">
        <f t="shared" si="15"/>
        <v>0</v>
      </c>
      <c r="T21" s="38">
        <f t="shared" si="15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2">
        <f t="shared" si="11"/>
        <v>0</v>
      </c>
      <c r="M22" s="38">
        <f t="shared" si="12"/>
        <v>0</v>
      </c>
      <c r="N22" s="38">
        <f t="shared" si="4"/>
        <v>0</v>
      </c>
      <c r="O22" s="38">
        <f t="shared" si="5"/>
        <v>0</v>
      </c>
      <c r="P22" s="38">
        <f t="shared" si="6"/>
        <v>0</v>
      </c>
      <c r="Q22" s="38">
        <f t="shared" si="7"/>
        <v>0</v>
      </c>
      <c r="R22" s="38">
        <f t="shared" si="8"/>
        <v>0</v>
      </c>
      <c r="S22" s="38">
        <f t="shared" si="15"/>
        <v>0</v>
      </c>
      <c r="T22" s="38">
        <f t="shared" si="15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16">SUM(M18:M32)</f>
        <v>0</v>
      </c>
      <c r="N33" s="35">
        <f t="shared" si="16"/>
        <v>0</v>
      </c>
      <c r="O33" s="35">
        <f t="shared" si="16"/>
        <v>0</v>
      </c>
      <c r="P33" s="35">
        <f t="shared" si="16"/>
        <v>0</v>
      </c>
      <c r="Q33" s="35">
        <f t="shared" si="16"/>
        <v>0</v>
      </c>
      <c r="R33" s="35">
        <f t="shared" si="16"/>
        <v>0</v>
      </c>
      <c r="S33" s="40">
        <f t="shared" si="16"/>
        <v>0</v>
      </c>
      <c r="T33" s="40">
        <f t="shared" si="16"/>
        <v>0</v>
      </c>
      <c r="U33" s="30">
        <v>490</v>
      </c>
      <c r="V33" s="45">
        <f>U33+S33</f>
        <v>490</v>
      </c>
      <c r="W33" s="45">
        <f>T33+U33</f>
        <v>490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K50" si="17">(C34*F34)/100</f>
        <v>0</v>
      </c>
      <c r="K34" s="13">
        <f t="shared" ref="K34:K48" si="18">C34*G34/100</f>
        <v>0</v>
      </c>
      <c r="L34" s="42">
        <f t="shared" si="11"/>
        <v>0</v>
      </c>
      <c r="M34" s="38">
        <f t="shared" ref="M34:M48" si="19">C34*25*D34/100</f>
        <v>0</v>
      </c>
      <c r="N34" s="38">
        <f t="shared" si="4"/>
        <v>0</v>
      </c>
      <c r="O34" s="38">
        <f t="shared" si="5"/>
        <v>0</v>
      </c>
      <c r="P34" s="38">
        <f t="shared" si="6"/>
        <v>0</v>
      </c>
      <c r="Q34" s="38">
        <f t="shared" ref="Q34:Q48" si="20">C34*25*H34/100</f>
        <v>0</v>
      </c>
      <c r="R34" s="38">
        <f t="shared" si="8"/>
        <v>0</v>
      </c>
      <c r="S34" s="38">
        <f t="shared" si="15"/>
        <v>0</v>
      </c>
      <c r="T34" s="38">
        <f t="shared" si="15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17"/>
        <v>0</v>
      </c>
      <c r="K35" s="13">
        <f t="shared" si="18"/>
        <v>0</v>
      </c>
      <c r="L35" s="42">
        <f t="shared" si="11"/>
        <v>0</v>
      </c>
      <c r="M35" s="38">
        <f t="shared" si="19"/>
        <v>0</v>
      </c>
      <c r="N35" s="38">
        <f t="shared" si="4"/>
        <v>0</v>
      </c>
      <c r="O35" s="38">
        <f t="shared" si="5"/>
        <v>0</v>
      </c>
      <c r="P35" s="38">
        <f t="shared" si="6"/>
        <v>0</v>
      </c>
      <c r="Q35" s="38">
        <f t="shared" si="20"/>
        <v>0</v>
      </c>
      <c r="R35" s="38">
        <f t="shared" si="8"/>
        <v>0</v>
      </c>
      <c r="S35" s="38">
        <f t="shared" si="15"/>
        <v>0</v>
      </c>
      <c r="T35" s="38">
        <f t="shared" si="15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17"/>
        <v>0</v>
      </c>
      <c r="K36" s="13">
        <f t="shared" si="18"/>
        <v>0</v>
      </c>
      <c r="L36" s="42">
        <f t="shared" si="11"/>
        <v>0</v>
      </c>
      <c r="M36" s="38">
        <f t="shared" si="19"/>
        <v>0</v>
      </c>
      <c r="N36" s="38">
        <f t="shared" si="4"/>
        <v>0</v>
      </c>
      <c r="O36" s="38">
        <f t="shared" si="5"/>
        <v>0</v>
      </c>
      <c r="P36" s="38">
        <f t="shared" si="6"/>
        <v>0</v>
      </c>
      <c r="Q36" s="38">
        <f t="shared" si="20"/>
        <v>0</v>
      </c>
      <c r="R36" s="38">
        <f t="shared" si="8"/>
        <v>0</v>
      </c>
      <c r="S36" s="38">
        <f t="shared" si="15"/>
        <v>0</v>
      </c>
      <c r="T36" s="38">
        <f t="shared" si="15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17"/>
        <v>0</v>
      </c>
      <c r="K37" s="13">
        <f t="shared" si="18"/>
        <v>0</v>
      </c>
      <c r="L37" s="42">
        <f t="shared" si="11"/>
        <v>0</v>
      </c>
      <c r="M37" s="38">
        <f t="shared" si="19"/>
        <v>0</v>
      </c>
      <c r="N37" s="38">
        <f t="shared" si="4"/>
        <v>0</v>
      </c>
      <c r="O37" s="38">
        <f t="shared" si="5"/>
        <v>0</v>
      </c>
      <c r="P37" s="38">
        <f t="shared" si="6"/>
        <v>0</v>
      </c>
      <c r="Q37" s="38">
        <f t="shared" si="20"/>
        <v>0</v>
      </c>
      <c r="R37" s="38">
        <f t="shared" si="8"/>
        <v>0</v>
      </c>
      <c r="S37" s="38">
        <f t="shared" si="15"/>
        <v>0</v>
      </c>
      <c r="T37" s="38">
        <f t="shared" si="15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2">
        <f t="shared" si="11"/>
        <v>0</v>
      </c>
      <c r="M38" s="38">
        <f t="shared" si="19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20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0</v>
      </c>
      <c r="N49" s="35">
        <f t="shared" si="21"/>
        <v>0</v>
      </c>
      <c r="O49" s="35">
        <f t="shared" si="21"/>
        <v>0</v>
      </c>
      <c r="P49" s="35">
        <f t="shared" si="21"/>
        <v>0</v>
      </c>
      <c r="Q49" s="35">
        <f t="shared" si="21"/>
        <v>0</v>
      </c>
      <c r="R49" s="35">
        <f t="shared" si="21"/>
        <v>0</v>
      </c>
      <c r="S49" s="40">
        <f t="shared" si="21"/>
        <v>0</v>
      </c>
      <c r="T49" s="40">
        <f t="shared" si="21"/>
        <v>0</v>
      </c>
      <c r="U49" s="31">
        <v>455</v>
      </c>
      <c r="V49" s="45">
        <f>S49+U49</f>
        <v>455</v>
      </c>
      <c r="W49" s="45">
        <f>T49+U49</f>
        <v>455</v>
      </c>
      <c r="X49" s="31">
        <v>1225</v>
      </c>
    </row>
    <row r="50" spans="1:24" x14ac:dyDescent="0.3">
      <c r="A50" s="1">
        <v>4</v>
      </c>
      <c r="B50" s="20"/>
      <c r="C50" s="38"/>
      <c r="D50" s="6"/>
      <c r="E50" s="6"/>
      <c r="F50" s="5"/>
      <c r="G50" s="5"/>
      <c r="H50" s="6"/>
      <c r="I50" s="6"/>
      <c r="J50" s="53">
        <f t="shared" si="17"/>
        <v>0</v>
      </c>
      <c r="K50" s="53">
        <f t="shared" si="17"/>
        <v>0</v>
      </c>
      <c r="L50" s="42">
        <f t="shared" ref="L50:L64" si="22">C50*25</f>
        <v>0</v>
      </c>
      <c r="M50" s="38">
        <f t="shared" ref="M50" si="23">C50*25*D50/100</f>
        <v>0</v>
      </c>
      <c r="N50" s="38">
        <f t="shared" ref="N50" si="24">C50*25*E50/100</f>
        <v>0</v>
      </c>
      <c r="O50" s="38">
        <f t="shared" ref="O50" si="25">C50*25*F50/100</f>
        <v>0</v>
      </c>
      <c r="P50" s="38">
        <f t="shared" ref="P50" si="26">C50*25*G50/100</f>
        <v>0</v>
      </c>
      <c r="Q50" s="38">
        <f t="shared" ref="Q50" si="27">C50*25*H50/100</f>
        <v>0</v>
      </c>
      <c r="R50" s="38">
        <f t="shared" ref="R50" si="28">C50*25*I50/100</f>
        <v>0</v>
      </c>
      <c r="S50" s="51">
        <f t="shared" ref="S50" si="29">M50+O50</f>
        <v>0</v>
      </c>
      <c r="T50" s="51">
        <f t="shared" ref="T50" si="30">N50+P50</f>
        <v>0</v>
      </c>
      <c r="U50" s="49"/>
      <c r="V50" s="49"/>
      <c r="W50" s="49"/>
      <c r="X50" s="49"/>
    </row>
    <row r="51" spans="1:24" x14ac:dyDescent="0.3">
      <c r="A51" s="1">
        <v>4</v>
      </c>
      <c r="B51" s="20"/>
      <c r="C51" s="38"/>
      <c r="D51" s="6"/>
      <c r="E51" s="6"/>
      <c r="F51" s="5"/>
      <c r="G51" s="5"/>
      <c r="H51" s="6"/>
      <c r="I51" s="6"/>
      <c r="J51" s="53">
        <f t="shared" ref="J51:J64" si="31">(C51*F51)/100</f>
        <v>0</v>
      </c>
      <c r="K51" s="53">
        <f t="shared" ref="K51:K64" si="32">(D51*G51)/100</f>
        <v>0</v>
      </c>
      <c r="L51" s="42">
        <f t="shared" si="22"/>
        <v>0</v>
      </c>
      <c r="M51" s="38">
        <f t="shared" ref="M51:M64" si="33">C51*25*D51/100</f>
        <v>0</v>
      </c>
      <c r="N51" s="38">
        <f t="shared" ref="N51:N64" si="34">C51*25*E51/100</f>
        <v>0</v>
      </c>
      <c r="O51" s="38">
        <f t="shared" ref="O51:O64" si="35">C51*25*F51/100</f>
        <v>0</v>
      </c>
      <c r="P51" s="38">
        <f t="shared" ref="P51:P64" si="36">C51*25*G51/100</f>
        <v>0</v>
      </c>
      <c r="Q51" s="38">
        <f t="shared" ref="Q51:Q64" si="37">C51*25*H51/100</f>
        <v>0</v>
      </c>
      <c r="R51" s="38">
        <f t="shared" ref="R51:R64" si="38">C51*25*I51/100</f>
        <v>0</v>
      </c>
      <c r="S51" s="51">
        <f t="shared" ref="S51:S64" si="39">M51+O51</f>
        <v>0</v>
      </c>
      <c r="T51" s="51">
        <f t="shared" ref="T51:T64" si="40">N51+P51</f>
        <v>0</v>
      </c>
      <c r="U51" s="49"/>
      <c r="V51" s="49"/>
      <c r="W51" s="49"/>
      <c r="X51" s="49"/>
    </row>
    <row r="52" spans="1:24" x14ac:dyDescent="0.3">
      <c r="A52" s="1">
        <v>4</v>
      </c>
      <c r="B52" s="20"/>
      <c r="C52" s="38"/>
      <c r="D52" s="6"/>
      <c r="E52" s="6"/>
      <c r="F52" s="5"/>
      <c r="G52" s="5"/>
      <c r="H52" s="6"/>
      <c r="I52" s="6"/>
      <c r="J52" s="53">
        <f t="shared" si="31"/>
        <v>0</v>
      </c>
      <c r="K52" s="53">
        <f t="shared" si="32"/>
        <v>0</v>
      </c>
      <c r="L52" s="42">
        <f t="shared" si="22"/>
        <v>0</v>
      </c>
      <c r="M52" s="38">
        <f t="shared" si="33"/>
        <v>0</v>
      </c>
      <c r="N52" s="38">
        <f t="shared" si="34"/>
        <v>0</v>
      </c>
      <c r="O52" s="38">
        <f t="shared" si="35"/>
        <v>0</v>
      </c>
      <c r="P52" s="38">
        <f t="shared" si="36"/>
        <v>0</v>
      </c>
      <c r="Q52" s="38">
        <f t="shared" si="37"/>
        <v>0</v>
      </c>
      <c r="R52" s="38">
        <f t="shared" si="38"/>
        <v>0</v>
      </c>
      <c r="S52" s="51">
        <f t="shared" si="39"/>
        <v>0</v>
      </c>
      <c r="T52" s="51">
        <f t="shared" si="40"/>
        <v>0</v>
      </c>
      <c r="U52" s="49"/>
      <c r="V52" s="49"/>
      <c r="W52" s="49"/>
      <c r="X52" s="49"/>
    </row>
    <row r="53" spans="1:24" x14ac:dyDescent="0.3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3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3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0</v>
      </c>
      <c r="D65" s="29"/>
      <c r="E65" s="29"/>
      <c r="F65" s="29"/>
      <c r="G65" s="29"/>
      <c r="H65" s="29"/>
      <c r="I65" s="29"/>
      <c r="J65" s="35">
        <f>SUM(J50:J64)</f>
        <v>0</v>
      </c>
      <c r="K65" s="35">
        <f>SUM(K50:K64)</f>
        <v>0</v>
      </c>
      <c r="L65" s="43"/>
      <c r="M65" s="35">
        <f>SUM(M50:M64)</f>
        <v>0</v>
      </c>
      <c r="N65" s="35">
        <f t="shared" ref="N65:T65" si="41">SUM(N50:N64)</f>
        <v>0</v>
      </c>
      <c r="O65" s="35">
        <f t="shared" si="41"/>
        <v>0</v>
      </c>
      <c r="P65" s="35">
        <f t="shared" si="41"/>
        <v>0</v>
      </c>
      <c r="Q65" s="35">
        <f t="shared" si="41"/>
        <v>0</v>
      </c>
      <c r="R65" s="35">
        <f t="shared" si="41"/>
        <v>0</v>
      </c>
      <c r="S65" s="52">
        <f t="shared" si="41"/>
        <v>0</v>
      </c>
      <c r="T65" s="52">
        <f t="shared" si="41"/>
        <v>0</v>
      </c>
      <c r="U65" s="31">
        <v>480</v>
      </c>
      <c r="V65" s="45">
        <f>S65+U65</f>
        <v>480</v>
      </c>
      <c r="W65" s="45">
        <f>T65+U65</f>
        <v>480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2"/>
      <c r="C67" s="38"/>
      <c r="D67" s="6"/>
      <c r="E67" s="6"/>
      <c r="F67" s="5"/>
      <c r="G67" s="5"/>
      <c r="H67" s="6"/>
      <c r="I67" s="6"/>
      <c r="J67" s="14">
        <f t="shared" ref="J67:J75" si="42">(C67*F67)/100</f>
        <v>0</v>
      </c>
      <c r="K67" s="14">
        <f>C67*G67/100</f>
        <v>0</v>
      </c>
      <c r="L67" s="42">
        <f t="shared" si="11"/>
        <v>0</v>
      </c>
      <c r="M67" s="38">
        <f t="shared" ref="M67:M75" si="43">C67*25*D67/100</f>
        <v>0</v>
      </c>
      <c r="N67" s="38">
        <f t="shared" ref="N67:N75" si="44">C67*25*E67/100</f>
        <v>0</v>
      </c>
      <c r="O67" s="38">
        <f t="shared" ref="O67:O75" si="45">C67*25*F67/100</f>
        <v>0</v>
      </c>
      <c r="P67" s="38">
        <f t="shared" ref="P67:P75" si="46">C67*25*G67/100</f>
        <v>0</v>
      </c>
      <c r="Q67" s="38">
        <f t="shared" ref="Q67:Q75" si="47">C67*25*H67/100</f>
        <v>0</v>
      </c>
      <c r="R67" s="38">
        <f t="shared" ref="R67:R75" si="48">C67*25*I67/100</f>
        <v>0</v>
      </c>
      <c r="S67" s="38">
        <f t="shared" ref="S67:T75" si="49">M67+O67</f>
        <v>0</v>
      </c>
      <c r="T67" s="38">
        <f t="shared" si="49"/>
        <v>0</v>
      </c>
    </row>
    <row r="68" spans="1:24" x14ac:dyDescent="0.3">
      <c r="A68" s="37"/>
      <c r="B68" s="20"/>
      <c r="C68" s="38"/>
      <c r="D68" s="6"/>
      <c r="E68" s="6"/>
      <c r="F68" s="5"/>
      <c r="G68" s="5"/>
      <c r="H68" s="6"/>
      <c r="I68" s="6"/>
      <c r="J68" s="14">
        <f t="shared" si="42"/>
        <v>0</v>
      </c>
      <c r="K68" s="14">
        <f t="shared" ref="K68:K75" si="50">C68*G68/100</f>
        <v>0</v>
      </c>
      <c r="L68" s="42">
        <f t="shared" si="11"/>
        <v>0</v>
      </c>
      <c r="M68" s="38">
        <f t="shared" si="43"/>
        <v>0</v>
      </c>
      <c r="N68" s="38">
        <f t="shared" si="44"/>
        <v>0</v>
      </c>
      <c r="O68" s="38">
        <f t="shared" si="45"/>
        <v>0</v>
      </c>
      <c r="P68" s="38">
        <f t="shared" si="46"/>
        <v>0</v>
      </c>
      <c r="Q68" s="38">
        <f t="shared" si="47"/>
        <v>0</v>
      </c>
      <c r="R68" s="38">
        <f t="shared" si="48"/>
        <v>0</v>
      </c>
      <c r="S68" s="38">
        <f t="shared" si="49"/>
        <v>0</v>
      </c>
      <c r="T68" s="38">
        <f t="shared" si="49"/>
        <v>0</v>
      </c>
    </row>
    <row r="69" spans="1:24" x14ac:dyDescent="0.3">
      <c r="A69" s="37"/>
      <c r="B69" s="20"/>
      <c r="C69" s="38"/>
      <c r="D69" s="6"/>
      <c r="E69" s="6"/>
      <c r="F69" s="5"/>
      <c r="G69" s="5"/>
      <c r="H69" s="6"/>
      <c r="I69" s="6"/>
      <c r="J69" s="14">
        <f t="shared" si="42"/>
        <v>0</v>
      </c>
      <c r="K69" s="14">
        <f t="shared" si="50"/>
        <v>0</v>
      </c>
      <c r="L69" s="42">
        <f t="shared" si="11"/>
        <v>0</v>
      </c>
      <c r="M69" s="38">
        <f t="shared" si="43"/>
        <v>0</v>
      </c>
      <c r="N69" s="38">
        <f t="shared" si="44"/>
        <v>0</v>
      </c>
      <c r="O69" s="38">
        <f t="shared" si="45"/>
        <v>0</v>
      </c>
      <c r="P69" s="38">
        <f t="shared" si="46"/>
        <v>0</v>
      </c>
      <c r="Q69" s="38">
        <f t="shared" si="47"/>
        <v>0</v>
      </c>
      <c r="R69" s="38">
        <f t="shared" si="48"/>
        <v>0</v>
      </c>
      <c r="S69" s="38">
        <f t="shared" si="49"/>
        <v>0</v>
      </c>
      <c r="T69" s="38">
        <f t="shared" si="49"/>
        <v>0</v>
      </c>
    </row>
    <row r="70" spans="1:24" x14ac:dyDescent="0.3">
      <c r="A70" s="37"/>
      <c r="B70" s="20"/>
      <c r="C70" s="38"/>
      <c r="D70" s="6"/>
      <c r="E70" s="6"/>
      <c r="F70" s="5"/>
      <c r="G70" s="5"/>
      <c r="H70" s="6"/>
      <c r="I70" s="6"/>
      <c r="J70" s="14">
        <f t="shared" si="42"/>
        <v>0</v>
      </c>
      <c r="K70" s="14">
        <f t="shared" si="50"/>
        <v>0</v>
      </c>
      <c r="L70" s="42">
        <f t="shared" si="11"/>
        <v>0</v>
      </c>
      <c r="M70" s="38">
        <f t="shared" si="43"/>
        <v>0</v>
      </c>
      <c r="N70" s="38">
        <f t="shared" si="44"/>
        <v>0</v>
      </c>
      <c r="O70" s="38">
        <f t="shared" si="45"/>
        <v>0</v>
      </c>
      <c r="P70" s="38">
        <f t="shared" si="46"/>
        <v>0</v>
      </c>
      <c r="Q70" s="38">
        <f t="shared" si="47"/>
        <v>0</v>
      </c>
      <c r="R70" s="38">
        <f t="shared" si="48"/>
        <v>0</v>
      </c>
      <c r="S70" s="38">
        <f t="shared" si="49"/>
        <v>0</v>
      </c>
      <c r="T70" s="38">
        <f t="shared" si="49"/>
        <v>0</v>
      </c>
    </row>
    <row r="71" spans="1:24" x14ac:dyDescent="0.3">
      <c r="A71" s="37"/>
      <c r="B71" s="20"/>
      <c r="C71" s="38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42">
        <f t="shared" si="11"/>
        <v>0</v>
      </c>
      <c r="M71" s="38">
        <f t="shared" si="43"/>
        <v>0</v>
      </c>
      <c r="N71" s="38">
        <f t="shared" si="44"/>
        <v>0</v>
      </c>
      <c r="O71" s="38">
        <f t="shared" si="45"/>
        <v>0</v>
      </c>
      <c r="P71" s="38">
        <f t="shared" si="46"/>
        <v>0</v>
      </c>
      <c r="Q71" s="38">
        <f t="shared" si="47"/>
        <v>0</v>
      </c>
      <c r="R71" s="38">
        <f t="shared" si="48"/>
        <v>0</v>
      </c>
      <c r="S71" s="38">
        <f t="shared" si="49"/>
        <v>0</v>
      </c>
      <c r="T71" s="38">
        <f t="shared" si="49"/>
        <v>0</v>
      </c>
    </row>
    <row r="72" spans="1:24" x14ac:dyDescent="0.3">
      <c r="A72" s="37"/>
      <c r="B72" s="20"/>
      <c r="C72" s="38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42">
        <f t="shared" si="11"/>
        <v>0</v>
      </c>
      <c r="M72" s="38">
        <f t="shared" si="43"/>
        <v>0</v>
      </c>
      <c r="N72" s="38">
        <f t="shared" si="44"/>
        <v>0</v>
      </c>
      <c r="O72" s="38">
        <f t="shared" si="45"/>
        <v>0</v>
      </c>
      <c r="P72" s="38">
        <f t="shared" si="46"/>
        <v>0</v>
      </c>
      <c r="Q72" s="38">
        <f t="shared" si="47"/>
        <v>0</v>
      </c>
      <c r="R72" s="38">
        <f t="shared" si="48"/>
        <v>0</v>
      </c>
      <c r="S72" s="38">
        <f t="shared" si="49"/>
        <v>0</v>
      </c>
      <c r="T72" s="38">
        <f t="shared" si="49"/>
        <v>0</v>
      </c>
    </row>
    <row r="73" spans="1:24" x14ac:dyDescent="0.3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95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96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96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97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95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A38" sqref="A38"/>
    </sheetView>
  </sheetViews>
  <sheetFormatPr defaultColWidth="9.109375" defaultRowHeight="14.4" x14ac:dyDescent="0.3"/>
  <cols>
    <col min="1" max="1" width="23" style="63" customWidth="1"/>
    <col min="2" max="2" width="9.109375" style="63"/>
    <col min="3" max="3" width="13.88671875" style="63" customWidth="1"/>
    <col min="4" max="5" width="9.109375" style="63"/>
    <col min="6" max="6" width="10.5546875" style="63" customWidth="1"/>
    <col min="7" max="8" width="9.109375" style="63"/>
    <col min="9" max="9" width="10.33203125" style="63" customWidth="1"/>
    <col min="10" max="11" width="9.109375" style="63"/>
    <col min="12" max="12" width="11" style="63" customWidth="1"/>
    <col min="13" max="13" width="9.109375" style="63"/>
    <col min="14" max="14" width="14.6640625" style="63" customWidth="1"/>
    <col min="15" max="15" width="13.6640625" style="63" customWidth="1"/>
    <col min="16" max="16" width="9.109375" style="63"/>
    <col min="17" max="17" width="8.88671875" customWidth="1"/>
    <col min="18" max="16384" width="9.109375" style="63"/>
  </cols>
  <sheetData>
    <row r="1" spans="1:16" s="63" customFormat="1" ht="12.6" x14ac:dyDescent="0.2">
      <c r="A1" s="107" t="s">
        <v>38</v>
      </c>
      <c r="B1" s="104" t="s">
        <v>39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 t="s">
        <v>11</v>
      </c>
      <c r="O1" s="104" t="s">
        <v>40</v>
      </c>
    </row>
    <row r="2" spans="1:16" s="63" customFormat="1" ht="12.6" x14ac:dyDescent="0.2">
      <c r="A2" s="107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104"/>
      <c r="O2" s="104"/>
    </row>
    <row r="3" spans="1:16" s="63" customFormat="1" ht="12.6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6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6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6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6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2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2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6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6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6" x14ac:dyDescent="0.2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3" s="63" customFormat="1" ht="12.6" x14ac:dyDescent="0.2">
      <c r="A18" s="74"/>
      <c r="B18" s="75"/>
      <c r="C18" s="75"/>
      <c r="D18" s="75"/>
    </row>
    <row r="19" spans="1:13" s="63" customFormat="1" ht="12.6" x14ac:dyDescent="0.2">
      <c r="A19" s="106" t="s">
        <v>38</v>
      </c>
      <c r="B19" s="106" t="s">
        <v>42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3" s="63" customFormat="1" ht="12.6" x14ac:dyDescent="0.2">
      <c r="A20" s="106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6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6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2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6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6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6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Vedrana Šimunić Rod</cp:lastModifiedBy>
  <cp:lastPrinted>2024-11-11T13:13:58Z</cp:lastPrinted>
  <dcterms:created xsi:type="dcterms:W3CDTF">2023-10-16T10:32:43Z</dcterms:created>
  <dcterms:modified xsi:type="dcterms:W3CDTF">2025-02-03T07:19:04Z</dcterms:modified>
</cp:coreProperties>
</file>