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"/>
    </mc:Choice>
  </mc:AlternateContent>
  <xr:revisionPtr revIDLastSave="142" documentId="8_{06D5EF87-D729-4DA0-8979-B6F2C590D784}" xr6:coauthVersionLast="47" xr6:coauthVersionMax="47" xr10:uidLastSave="{42A768DF-041B-4DB5-BFA5-48A98506C90D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5" l="1"/>
  <c r="C33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24" i="5"/>
  <c r="N24" i="5"/>
  <c r="O24" i="5"/>
  <c r="P24" i="5"/>
  <c r="Q24" i="5"/>
  <c r="R24" i="5"/>
  <c r="M25" i="5"/>
  <c r="N25" i="5"/>
  <c r="O25" i="5"/>
  <c r="P25" i="5"/>
  <c r="Q25" i="5"/>
  <c r="R25" i="5"/>
  <c r="S25" i="5"/>
  <c r="M26" i="5"/>
  <c r="N26" i="5"/>
  <c r="O26" i="5"/>
  <c r="P26" i="5"/>
  <c r="Q26" i="5"/>
  <c r="R26" i="5"/>
  <c r="M27" i="5"/>
  <c r="N27" i="5"/>
  <c r="O27" i="5"/>
  <c r="P27" i="5"/>
  <c r="Q27" i="5"/>
  <c r="R27" i="5"/>
  <c r="L24" i="5"/>
  <c r="L25" i="5"/>
  <c r="L26" i="5"/>
  <c r="L27" i="5"/>
  <c r="J24" i="5"/>
  <c r="K24" i="5"/>
  <c r="J25" i="5"/>
  <c r="K25" i="5"/>
  <c r="J26" i="5"/>
  <c r="K26" i="5"/>
  <c r="J27" i="5"/>
  <c r="K27" i="5"/>
  <c r="R23" i="5"/>
  <c r="Q23" i="5"/>
  <c r="P23" i="5"/>
  <c r="O23" i="5"/>
  <c r="N23" i="5"/>
  <c r="M23" i="5"/>
  <c r="L23" i="5"/>
  <c r="K23" i="5"/>
  <c r="J23" i="5"/>
  <c r="C28" i="5"/>
  <c r="R31" i="5"/>
  <c r="Q31" i="5"/>
  <c r="P31" i="5"/>
  <c r="O31" i="5"/>
  <c r="N31" i="5"/>
  <c r="M31" i="5"/>
  <c r="S31" i="5" s="1"/>
  <c r="L31" i="5"/>
  <c r="K31" i="5"/>
  <c r="J31" i="5"/>
  <c r="R30" i="5"/>
  <c r="Q30" i="5"/>
  <c r="P30" i="5"/>
  <c r="O30" i="5"/>
  <c r="N30" i="5"/>
  <c r="M30" i="5"/>
  <c r="L30" i="5"/>
  <c r="K30" i="5"/>
  <c r="J30" i="5"/>
  <c r="C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R17" i="5"/>
  <c r="Q17" i="5"/>
  <c r="P17" i="5"/>
  <c r="O17" i="5"/>
  <c r="N17" i="5"/>
  <c r="M17" i="5"/>
  <c r="L17" i="5"/>
  <c r="K17" i="5"/>
  <c r="J17" i="5"/>
  <c r="C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T12" i="5" s="1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C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K22" i="5" l="1"/>
  <c r="J22" i="5"/>
  <c r="S24" i="5"/>
  <c r="T27" i="5"/>
  <c r="S17" i="5"/>
  <c r="T23" i="5"/>
  <c r="S27" i="5"/>
  <c r="J28" i="5"/>
  <c r="K28" i="5"/>
  <c r="T26" i="5"/>
  <c r="M28" i="5"/>
  <c r="S26" i="5"/>
  <c r="T25" i="5"/>
  <c r="P28" i="5"/>
  <c r="Q28" i="5"/>
  <c r="T24" i="5"/>
  <c r="O28" i="5"/>
  <c r="R28" i="5"/>
  <c r="N28" i="5"/>
  <c r="S23" i="5"/>
  <c r="S7" i="5"/>
  <c r="T14" i="5"/>
  <c r="T7" i="5"/>
  <c r="T4" i="5"/>
  <c r="S5" i="5"/>
  <c r="T5" i="5"/>
  <c r="S21" i="5"/>
  <c r="S2" i="5"/>
  <c r="T31" i="5"/>
  <c r="S14" i="5"/>
  <c r="S18" i="5"/>
  <c r="S15" i="5"/>
  <c r="S19" i="5"/>
  <c r="T15" i="5"/>
  <c r="T19" i="5"/>
  <c r="Q22" i="5"/>
  <c r="R8" i="5"/>
  <c r="S13" i="5"/>
  <c r="T6" i="5"/>
  <c r="T9" i="5"/>
  <c r="S30" i="5"/>
  <c r="R22" i="5"/>
  <c r="S11" i="5"/>
  <c r="S9" i="5"/>
  <c r="T30" i="5"/>
  <c r="N8" i="5"/>
  <c r="O8" i="5"/>
  <c r="N16" i="5"/>
  <c r="S4" i="5"/>
  <c r="J16" i="5"/>
  <c r="J8" i="5"/>
  <c r="K16" i="5"/>
  <c r="M8" i="5"/>
  <c r="R16" i="5"/>
  <c r="N22" i="5"/>
  <c r="M16" i="5"/>
  <c r="T21" i="5"/>
  <c r="T17" i="5"/>
  <c r="P16" i="5"/>
  <c r="Q16" i="5"/>
  <c r="P8" i="5"/>
  <c r="Q8" i="5"/>
  <c r="K8" i="5"/>
  <c r="T20" i="5"/>
  <c r="T11" i="5"/>
  <c r="O16" i="5"/>
  <c r="T13" i="5"/>
  <c r="P22" i="5"/>
  <c r="O22" i="5"/>
  <c r="T18" i="5"/>
  <c r="S10" i="5"/>
  <c r="S20" i="5"/>
  <c r="T10" i="5"/>
  <c r="S3" i="5"/>
  <c r="S12" i="5"/>
  <c r="T3" i="5"/>
  <c r="M22" i="5"/>
  <c r="T2" i="5"/>
  <c r="S5" i="1"/>
  <c r="T4" i="1"/>
  <c r="T3" i="1"/>
  <c r="S7" i="1"/>
  <c r="S6" i="1"/>
  <c r="S3" i="1"/>
  <c r="T7" i="1"/>
  <c r="C34" i="5" l="1"/>
  <c r="S28" i="5"/>
  <c r="V28" i="5" s="1"/>
  <c r="T28" i="5"/>
  <c r="W28" i="5" s="1"/>
  <c r="S22" i="5"/>
  <c r="V22" i="5" s="1"/>
  <c r="T8" i="5"/>
  <c r="W8" i="5" s="1"/>
  <c r="S8" i="5"/>
  <c r="V8" i="5" s="1"/>
  <c r="T16" i="5"/>
  <c r="W16" i="5" s="1"/>
  <c r="S16" i="5"/>
  <c r="V16" i="5" s="1"/>
  <c r="T22" i="5"/>
  <c r="W22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<sst xmlns="http://schemas.openxmlformats.org/spreadsheetml/2006/main" count="126" uniqueCount="68">
  <si>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</si>
  <si>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</si>
  <si>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</si>
  <si>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</si>
  <si>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</si>
  <si>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</si>
  <si>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</si>
  <si>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</si>
  <si>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</si>
  <si>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</si>
  <si>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</si>
  <si>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</si>
  <si>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</si>
  <si>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</si>
  <si>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</si>
  <si>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</si>
  <si>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</si>
  <si>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</si>
  <si>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</si>
  <si>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</si>
  <si>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</si>
  <si>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</si>
  <si>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</si>
  <si>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</si>
  <si>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</si>
  <si>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</si>
  <si>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</si>
  <si>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</si>
  <si>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</si>
  <si>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</si>
  <si>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</si>
  <si>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</si>
  <si>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</si>
  <si>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</si>
  <si>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</si>
  <si>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</si>
  <si>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</si>
  <si>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</si>
  <si>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</si>
  <si>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</si>
  <si>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</si>
  <si>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</si>
  <si>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</si>
  <si>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Fizika u struci</t>
  </si>
  <si>
    <t>Kemija u struci</t>
  </si>
  <si>
    <t>Komunikacija</t>
  </si>
  <si>
    <t>Uvod u kozmetičku njegu</t>
  </si>
  <si>
    <t>Osnovne kozmetičke masažne tehnike lica I tijela</t>
  </si>
  <si>
    <t>Dermatologija</t>
  </si>
  <si>
    <t>Građa I funkcija ljudskog tijela</t>
  </si>
  <si>
    <t>Opća kozmetologija</t>
  </si>
  <si>
    <t>Komunikacija u radnom okruženju</t>
  </si>
  <si>
    <t>Kozmetička njega</t>
  </si>
  <si>
    <t>Posebne kozmetičke masažne tehnike I wellness</t>
  </si>
  <si>
    <t>Složene kozmetičke vještine</t>
  </si>
  <si>
    <t>Čovjek I zdravlje</t>
  </si>
  <si>
    <t>Kozmetički proizvodi 1</t>
  </si>
  <si>
    <t>Prirodna kozmetika</t>
  </si>
  <si>
    <t>Posebni kozmetički tretmani njege I uljepšavanja</t>
  </si>
  <si>
    <t xml:space="preserve">Napredne kozmetičke vještine </t>
  </si>
  <si>
    <t>Kozmetički proizvodi 2</t>
  </si>
  <si>
    <t>Zdrava prehrana</t>
  </si>
  <si>
    <t>Poduzetnička pismenost</t>
  </si>
  <si>
    <t>Specijalni kozmetički tretmani</t>
  </si>
  <si>
    <t>Kozmetička usluga</t>
  </si>
  <si>
    <t>Efekti kazališne I filmske šminke</t>
  </si>
  <si>
    <t>Trendovi u kozmetici</t>
  </si>
  <si>
    <t>Osnovne kozmetičke vještine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</si>
</sst>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2" activePane="bottomLeft" state="frozen"/>
      <selection pane="bottomLeft" activeCell="U50" sqref="U50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9" t="s">
        <v>22</v>
      </c>
      <c r="E1" s="99"/>
      <c r="F1" s="100" t="s">
        <v>23</v>
      </c>
      <c r="G1" s="101"/>
      <c r="H1" s="99" t="s">
        <v>24</v>
      </c>
      <c r="I1" s="102"/>
      <c r="J1" s="18" t="s">
        <v>34</v>
      </c>
      <c r="K1" s="18" t="s">
        <v>35</v>
      </c>
      <c r="L1" s="3" t="s">
        <v>1</v>
      </c>
      <c r="M1" s="97" t="s">
        <v>25</v>
      </c>
      <c r="N1" s="97"/>
      <c r="O1" s="97" t="s">
        <v>26</v>
      </c>
      <c r="P1" s="98"/>
      <c r="Q1" s="97" t="s">
        <v>27</v>
      </c>
      <c r="R1" s="98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94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95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95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96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38"/>
  <sheetViews>
    <sheetView tabSelected="1" topLeftCell="A13" zoomScale="130" zoomScaleNormal="130" workbookViewId="0">
      <selection activeCell="F40" sqref="F40"/>
    </sheetView>
  </sheetViews>
  <sheetFormatPr defaultColWidth="9.28515625" defaultRowHeight="12.75" x14ac:dyDescent="0.25"/>
  <cols>
    <col min="1" max="1" width="11.7109375" style="8" customWidth="1"/>
    <col min="2" max="2" width="38.855468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9" t="s">
        <v>22</v>
      </c>
      <c r="E1" s="99"/>
      <c r="F1" s="100" t="s">
        <v>23</v>
      </c>
      <c r="G1" s="101"/>
      <c r="H1" s="99" t="s">
        <v>24</v>
      </c>
      <c r="I1" s="102"/>
      <c r="J1" s="18" t="s">
        <v>34</v>
      </c>
      <c r="K1" s="18" t="s">
        <v>35</v>
      </c>
      <c r="L1" s="3" t="s">
        <v>1</v>
      </c>
      <c r="M1" s="97" t="s">
        <v>25</v>
      </c>
      <c r="N1" s="97"/>
      <c r="O1" s="97" t="s">
        <v>26</v>
      </c>
      <c r="P1" s="98"/>
      <c r="Q1" s="97" t="s">
        <v>27</v>
      </c>
      <c r="R1" s="98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4" t="s">
        <v>43</v>
      </c>
      <c r="C2" s="55">
        <v>8</v>
      </c>
      <c r="D2" s="56">
        <v>35</v>
      </c>
      <c r="E2" s="56">
        <v>50</v>
      </c>
      <c r="F2" s="57">
        <v>20</v>
      </c>
      <c r="G2" s="57">
        <v>30</v>
      </c>
      <c r="H2" s="56">
        <v>25</v>
      </c>
      <c r="I2" s="56">
        <v>40</v>
      </c>
      <c r="J2" s="58">
        <f>C2*F2/100</f>
        <v>1.6</v>
      </c>
      <c r="K2" s="58">
        <f>C2*G2/100</f>
        <v>2.4</v>
      </c>
      <c r="L2" s="59">
        <f>C2*25</f>
        <v>200</v>
      </c>
      <c r="M2" s="60">
        <f>C2*25*D2/100</f>
        <v>70</v>
      </c>
      <c r="N2" s="60">
        <f>C2*25*E2/100</f>
        <v>100</v>
      </c>
      <c r="O2" s="60">
        <f>C2*25*F2/100</f>
        <v>40</v>
      </c>
      <c r="P2" s="60">
        <f>C2*25*G2/100</f>
        <v>60</v>
      </c>
      <c r="Q2" s="60">
        <f>C2*25*H2/100</f>
        <v>50</v>
      </c>
      <c r="R2" s="60">
        <f>C2*25*I2/100</f>
        <v>80</v>
      </c>
      <c r="S2" s="60">
        <f>M2+O2</f>
        <v>110</v>
      </c>
      <c r="T2" s="60">
        <f>N2+P2</f>
        <v>160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44</v>
      </c>
      <c r="C3" s="4">
        <v>10</v>
      </c>
      <c r="D3" s="6">
        <v>50</v>
      </c>
      <c r="E3" s="6">
        <v>70</v>
      </c>
      <c r="F3" s="5">
        <v>10</v>
      </c>
      <c r="G3" s="5">
        <v>20</v>
      </c>
      <c r="H3" s="6">
        <v>20</v>
      </c>
      <c r="I3" s="6">
        <v>30</v>
      </c>
      <c r="J3" s="14">
        <f t="shared" ref="J3:J7" si="0">C3*F3/100</f>
        <v>1</v>
      </c>
      <c r="K3" s="14">
        <f t="shared" ref="K3:K7" si="1">C3*G3/100</f>
        <v>2</v>
      </c>
      <c r="L3" s="42">
        <f t="shared" ref="L3:L7" si="2">C3*25</f>
        <v>250</v>
      </c>
      <c r="M3" s="38">
        <f t="shared" ref="M3:M7" si="3">C3*25*D3/100</f>
        <v>125</v>
      </c>
      <c r="N3" s="38">
        <f t="shared" ref="N3:N21" si="4">C3*25*E3/100</f>
        <v>175</v>
      </c>
      <c r="O3" s="38">
        <f t="shared" ref="O3:O21" si="5">C3*25*F3/100</f>
        <v>25</v>
      </c>
      <c r="P3" s="38">
        <f t="shared" ref="P3:P21" si="6">C3*25*G3/100</f>
        <v>50</v>
      </c>
      <c r="Q3" s="38">
        <f t="shared" ref="Q3:Q15" si="7">C3*25*H3/100</f>
        <v>50</v>
      </c>
      <c r="R3" s="38">
        <f t="shared" ref="R3:R21" si="8">C3*25*I3/100</f>
        <v>75</v>
      </c>
      <c r="S3" s="38">
        <f t="shared" ref="S3:T9" si="9">M3+O3</f>
        <v>150</v>
      </c>
      <c r="T3" s="38">
        <f t="shared" si="9"/>
        <v>225</v>
      </c>
      <c r="U3" s="46"/>
      <c r="V3" s="46"/>
      <c r="W3" s="46"/>
      <c r="X3" s="46"/>
    </row>
    <row r="4" spans="1:24" ht="12.95" customHeight="1" x14ac:dyDescent="0.25">
      <c r="A4" s="3">
        <v>1</v>
      </c>
      <c r="B4" s="87" t="s">
        <v>45</v>
      </c>
      <c r="C4" s="88">
        <v>4</v>
      </c>
      <c r="D4" s="89">
        <v>10</v>
      </c>
      <c r="E4" s="89">
        <v>20</v>
      </c>
      <c r="F4" s="90">
        <v>60</v>
      </c>
      <c r="G4" s="90">
        <v>80</v>
      </c>
      <c r="H4" s="89">
        <v>10</v>
      </c>
      <c r="I4" s="89">
        <v>20</v>
      </c>
      <c r="J4" s="14">
        <f t="shared" si="0"/>
        <v>2.4</v>
      </c>
      <c r="K4" s="14">
        <f t="shared" si="1"/>
        <v>3.2</v>
      </c>
      <c r="L4" s="42">
        <f t="shared" si="2"/>
        <v>100</v>
      </c>
      <c r="M4" s="38">
        <f t="shared" si="3"/>
        <v>10</v>
      </c>
      <c r="N4" s="38">
        <f t="shared" si="4"/>
        <v>20</v>
      </c>
      <c r="O4" s="38">
        <f t="shared" si="5"/>
        <v>60</v>
      </c>
      <c r="P4" s="38">
        <f t="shared" si="6"/>
        <v>80</v>
      </c>
      <c r="Q4" s="38">
        <f t="shared" si="7"/>
        <v>10</v>
      </c>
      <c r="R4" s="38">
        <f t="shared" si="8"/>
        <v>20</v>
      </c>
      <c r="S4" s="38">
        <f t="shared" si="9"/>
        <v>70</v>
      </c>
      <c r="T4" s="38">
        <f t="shared" si="9"/>
        <v>100</v>
      </c>
      <c r="U4" s="46"/>
      <c r="V4" s="46"/>
      <c r="W4" s="46"/>
      <c r="X4" s="46"/>
    </row>
    <row r="5" spans="1:24" ht="12.4" customHeight="1" x14ac:dyDescent="0.25">
      <c r="A5" s="3">
        <v>1</v>
      </c>
      <c r="B5" s="87" t="s">
        <v>46</v>
      </c>
      <c r="C5" s="88">
        <v>6</v>
      </c>
      <c r="D5" s="89">
        <v>20</v>
      </c>
      <c r="E5" s="89">
        <v>25</v>
      </c>
      <c r="F5" s="90">
        <v>50</v>
      </c>
      <c r="G5" s="90">
        <v>70</v>
      </c>
      <c r="H5" s="89">
        <v>10</v>
      </c>
      <c r="I5" s="89">
        <v>25</v>
      </c>
      <c r="J5" s="14">
        <f t="shared" si="0"/>
        <v>3</v>
      </c>
      <c r="K5" s="14">
        <f t="shared" si="1"/>
        <v>4.2</v>
      </c>
      <c r="L5" s="42">
        <f t="shared" si="2"/>
        <v>150</v>
      </c>
      <c r="M5" s="38">
        <f t="shared" si="3"/>
        <v>30</v>
      </c>
      <c r="N5" s="38">
        <f t="shared" si="4"/>
        <v>37.5</v>
      </c>
      <c r="O5" s="38">
        <f t="shared" si="5"/>
        <v>75</v>
      </c>
      <c r="P5" s="38">
        <f t="shared" si="6"/>
        <v>105</v>
      </c>
      <c r="Q5" s="38">
        <f t="shared" si="7"/>
        <v>15</v>
      </c>
      <c r="R5" s="38">
        <f t="shared" si="8"/>
        <v>37.5</v>
      </c>
      <c r="S5" s="38">
        <f t="shared" si="9"/>
        <v>105</v>
      </c>
      <c r="T5" s="38">
        <f t="shared" si="9"/>
        <v>142.5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 t="s">
        <v>47</v>
      </c>
      <c r="C6" s="4">
        <v>4</v>
      </c>
      <c r="D6" s="6">
        <v>10</v>
      </c>
      <c r="E6" s="6">
        <v>30</v>
      </c>
      <c r="F6" s="5">
        <v>50</v>
      </c>
      <c r="G6" s="5">
        <v>60</v>
      </c>
      <c r="H6" s="6">
        <v>20</v>
      </c>
      <c r="I6" s="6">
        <v>30</v>
      </c>
      <c r="J6" s="14">
        <f t="shared" si="0"/>
        <v>2</v>
      </c>
      <c r="K6" s="14">
        <f t="shared" si="1"/>
        <v>2.4</v>
      </c>
      <c r="L6" s="42">
        <f t="shared" si="2"/>
        <v>100</v>
      </c>
      <c r="M6" s="38">
        <f t="shared" si="3"/>
        <v>10</v>
      </c>
      <c r="N6" s="38">
        <f t="shared" si="4"/>
        <v>30</v>
      </c>
      <c r="O6" s="38">
        <f t="shared" si="5"/>
        <v>50</v>
      </c>
      <c r="P6" s="38">
        <f t="shared" si="6"/>
        <v>60</v>
      </c>
      <c r="Q6" s="38">
        <f t="shared" si="7"/>
        <v>20</v>
      </c>
      <c r="R6" s="38">
        <f t="shared" si="8"/>
        <v>30</v>
      </c>
      <c r="S6" s="38">
        <f t="shared" si="9"/>
        <v>60</v>
      </c>
      <c r="T6" s="38">
        <f t="shared" si="9"/>
        <v>90</v>
      </c>
      <c r="U6" s="46"/>
      <c r="V6" s="46"/>
      <c r="W6" s="46"/>
      <c r="X6" s="46"/>
    </row>
    <row r="7" spans="1:24" x14ac:dyDescent="0.25">
      <c r="A7" s="3">
        <v>1</v>
      </c>
      <c r="B7" s="20" t="s">
        <v>67</v>
      </c>
      <c r="C7" s="4">
        <v>4</v>
      </c>
      <c r="D7" s="6">
        <v>5</v>
      </c>
      <c r="E7" s="6">
        <v>10</v>
      </c>
      <c r="F7" s="5">
        <v>60</v>
      </c>
      <c r="G7" s="5">
        <v>80</v>
      </c>
      <c r="H7" s="6">
        <v>15</v>
      </c>
      <c r="I7" s="6">
        <v>30</v>
      </c>
      <c r="J7" s="14">
        <f t="shared" si="0"/>
        <v>2.4</v>
      </c>
      <c r="K7" s="14">
        <f t="shared" si="1"/>
        <v>3.2</v>
      </c>
      <c r="L7" s="42">
        <f t="shared" si="2"/>
        <v>100</v>
      </c>
      <c r="M7" s="38">
        <f t="shared" si="3"/>
        <v>5</v>
      </c>
      <c r="N7" s="38">
        <f t="shared" si="4"/>
        <v>10</v>
      </c>
      <c r="O7" s="38">
        <f t="shared" si="5"/>
        <v>60</v>
      </c>
      <c r="P7" s="38">
        <f t="shared" si="6"/>
        <v>80</v>
      </c>
      <c r="Q7" s="38">
        <f t="shared" si="7"/>
        <v>15</v>
      </c>
      <c r="R7" s="38">
        <f t="shared" si="8"/>
        <v>30</v>
      </c>
      <c r="S7" s="38">
        <f t="shared" si="9"/>
        <v>65</v>
      </c>
      <c r="T7" s="38">
        <f t="shared" si="9"/>
        <v>90</v>
      </c>
      <c r="U7" s="46"/>
      <c r="V7" s="46"/>
      <c r="W7" s="46"/>
      <c r="X7" s="46"/>
    </row>
    <row r="8" spans="1:24" s="32" customFormat="1" x14ac:dyDescent="0.25">
      <c r="A8" s="27" t="s">
        <v>33</v>
      </c>
      <c r="B8" s="28"/>
      <c r="C8" s="35">
        <f>SUM(C2:C7)</f>
        <v>36</v>
      </c>
      <c r="D8" s="29"/>
      <c r="E8" s="29"/>
      <c r="F8" s="29"/>
      <c r="G8" s="29"/>
      <c r="H8" s="29"/>
      <c r="I8" s="29"/>
      <c r="J8" s="35">
        <f>SUM(J2:J7)</f>
        <v>12.4</v>
      </c>
      <c r="K8" s="35">
        <f>SUM(K2:K7)</f>
        <v>17.400000000000002</v>
      </c>
      <c r="L8" s="43"/>
      <c r="M8" s="35">
        <f t="shared" ref="M8:T8" si="10">SUM(M2:M7)</f>
        <v>250</v>
      </c>
      <c r="N8" s="35">
        <f t="shared" si="10"/>
        <v>372.5</v>
      </c>
      <c r="O8" s="35">
        <f t="shared" si="10"/>
        <v>310</v>
      </c>
      <c r="P8" s="35">
        <f t="shared" si="10"/>
        <v>435</v>
      </c>
      <c r="Q8" s="35">
        <f t="shared" si="10"/>
        <v>160</v>
      </c>
      <c r="R8" s="35">
        <f t="shared" si="10"/>
        <v>272.5</v>
      </c>
      <c r="S8" s="40">
        <f t="shared" si="10"/>
        <v>560</v>
      </c>
      <c r="T8" s="40">
        <f t="shared" si="10"/>
        <v>807.5</v>
      </c>
      <c r="U8" s="47">
        <v>490</v>
      </c>
      <c r="V8" s="45">
        <f>U8+S8</f>
        <v>1050</v>
      </c>
      <c r="W8" s="45">
        <f>T8+U8</f>
        <v>1297.5</v>
      </c>
      <c r="X8" s="45">
        <v>1225</v>
      </c>
    </row>
    <row r="9" spans="1:24" x14ac:dyDescent="0.2">
      <c r="A9" s="1">
        <v>2</v>
      </c>
      <c r="B9" s="91" t="s">
        <v>48</v>
      </c>
      <c r="C9" s="92">
        <v>2</v>
      </c>
      <c r="D9" s="89">
        <v>40</v>
      </c>
      <c r="E9" s="89">
        <v>50</v>
      </c>
      <c r="F9" s="90">
        <v>30</v>
      </c>
      <c r="G9" s="90">
        <v>40</v>
      </c>
      <c r="H9" s="89">
        <v>10</v>
      </c>
      <c r="I9" s="89">
        <v>30</v>
      </c>
      <c r="J9" s="14">
        <f>(C9*F9)/100</f>
        <v>0.6</v>
      </c>
      <c r="K9" s="14">
        <f>C9*G9/100</f>
        <v>0.8</v>
      </c>
      <c r="L9" s="42">
        <f t="shared" ref="L9:L31" si="11">C9*25</f>
        <v>50</v>
      </c>
      <c r="M9" s="38">
        <f t="shared" ref="M9:M15" si="12">C9*25*D9/100</f>
        <v>20</v>
      </c>
      <c r="N9" s="38">
        <f t="shared" si="4"/>
        <v>25</v>
      </c>
      <c r="O9" s="38">
        <f t="shared" si="5"/>
        <v>15</v>
      </c>
      <c r="P9" s="38">
        <f t="shared" si="6"/>
        <v>20</v>
      </c>
      <c r="Q9" s="38">
        <f t="shared" si="7"/>
        <v>5</v>
      </c>
      <c r="R9" s="38">
        <f t="shared" si="8"/>
        <v>15</v>
      </c>
      <c r="S9" s="38">
        <f t="shared" si="9"/>
        <v>35</v>
      </c>
      <c r="T9" s="38">
        <f t="shared" si="9"/>
        <v>45</v>
      </c>
      <c r="U9" s="46"/>
      <c r="V9" s="46"/>
      <c r="W9" s="46"/>
      <c r="X9" s="46"/>
    </row>
    <row r="10" spans="1:24" x14ac:dyDescent="0.2">
      <c r="A10" s="1">
        <v>2</v>
      </c>
      <c r="B10" s="91" t="s">
        <v>49</v>
      </c>
      <c r="C10" s="92">
        <v>5</v>
      </c>
      <c r="D10" s="89">
        <v>60</v>
      </c>
      <c r="E10" s="89">
        <v>80</v>
      </c>
      <c r="F10" s="90">
        <v>10</v>
      </c>
      <c r="G10" s="90">
        <v>20</v>
      </c>
      <c r="H10" s="89">
        <v>10</v>
      </c>
      <c r="I10" s="89">
        <v>20</v>
      </c>
      <c r="J10" s="14">
        <f t="shared" ref="J10:J15" si="13">(C10*F10)/100</f>
        <v>0.5</v>
      </c>
      <c r="K10" s="14">
        <f t="shared" ref="K10:K15" si="14">C10*G10/100</f>
        <v>1</v>
      </c>
      <c r="L10" s="42">
        <f t="shared" si="11"/>
        <v>125</v>
      </c>
      <c r="M10" s="38">
        <f t="shared" si="12"/>
        <v>75</v>
      </c>
      <c r="N10" s="38">
        <f t="shared" si="4"/>
        <v>100</v>
      </c>
      <c r="O10" s="38">
        <f t="shared" si="5"/>
        <v>12.5</v>
      </c>
      <c r="P10" s="38">
        <f t="shared" si="6"/>
        <v>25</v>
      </c>
      <c r="Q10" s="38">
        <f t="shared" si="7"/>
        <v>12.5</v>
      </c>
      <c r="R10" s="38">
        <f t="shared" si="8"/>
        <v>25</v>
      </c>
      <c r="S10" s="38">
        <f t="shared" ref="S10:T21" si="15">M10+O10</f>
        <v>87.5</v>
      </c>
      <c r="T10" s="38">
        <f t="shared" si="15"/>
        <v>125</v>
      </c>
    </row>
    <row r="11" spans="1:24" x14ac:dyDescent="0.2">
      <c r="A11" s="1">
        <v>2</v>
      </c>
      <c r="B11" s="91" t="s">
        <v>50</v>
      </c>
      <c r="C11" s="92">
        <v>4</v>
      </c>
      <c r="D11" s="89">
        <v>20</v>
      </c>
      <c r="E11" s="89">
        <v>30</v>
      </c>
      <c r="F11" s="90">
        <v>30</v>
      </c>
      <c r="G11" s="90">
        <v>50</v>
      </c>
      <c r="H11" s="89">
        <v>30</v>
      </c>
      <c r="I11" s="89">
        <v>40</v>
      </c>
      <c r="J11" s="14">
        <f t="shared" si="13"/>
        <v>1.2</v>
      </c>
      <c r="K11" s="14">
        <f t="shared" si="14"/>
        <v>2</v>
      </c>
      <c r="L11" s="42">
        <f t="shared" si="11"/>
        <v>100</v>
      </c>
      <c r="M11" s="38">
        <f t="shared" si="12"/>
        <v>20</v>
      </c>
      <c r="N11" s="38">
        <f t="shared" si="4"/>
        <v>30</v>
      </c>
      <c r="O11" s="38">
        <f t="shared" si="5"/>
        <v>30</v>
      </c>
      <c r="P11" s="38">
        <f t="shared" si="6"/>
        <v>50</v>
      </c>
      <c r="Q11" s="38">
        <f t="shared" si="7"/>
        <v>30</v>
      </c>
      <c r="R11" s="38">
        <f t="shared" si="8"/>
        <v>40</v>
      </c>
      <c r="S11" s="38">
        <f t="shared" si="15"/>
        <v>50</v>
      </c>
      <c r="T11" s="38">
        <f t="shared" si="15"/>
        <v>80</v>
      </c>
    </row>
    <row r="12" spans="1:24" x14ac:dyDescent="0.2">
      <c r="A12" s="1">
        <v>2</v>
      </c>
      <c r="B12" s="91" t="s">
        <v>51</v>
      </c>
      <c r="C12" s="92">
        <v>2</v>
      </c>
      <c r="D12" s="89">
        <v>20</v>
      </c>
      <c r="E12" s="89">
        <v>30</v>
      </c>
      <c r="F12" s="90">
        <v>50</v>
      </c>
      <c r="G12" s="90">
        <v>70</v>
      </c>
      <c r="H12" s="89">
        <v>10</v>
      </c>
      <c r="I12" s="89">
        <v>20</v>
      </c>
      <c r="J12" s="14">
        <f t="shared" si="13"/>
        <v>1</v>
      </c>
      <c r="K12" s="14">
        <f t="shared" si="14"/>
        <v>1.4</v>
      </c>
      <c r="L12" s="42">
        <f t="shared" si="11"/>
        <v>50</v>
      </c>
      <c r="M12" s="38">
        <f t="shared" si="12"/>
        <v>10</v>
      </c>
      <c r="N12" s="38">
        <f t="shared" si="4"/>
        <v>15</v>
      </c>
      <c r="O12" s="38">
        <f t="shared" si="5"/>
        <v>25</v>
      </c>
      <c r="P12" s="38">
        <f t="shared" si="6"/>
        <v>35</v>
      </c>
      <c r="Q12" s="38">
        <f t="shared" si="7"/>
        <v>5</v>
      </c>
      <c r="R12" s="38">
        <f t="shared" si="8"/>
        <v>10</v>
      </c>
      <c r="S12" s="38">
        <f t="shared" si="15"/>
        <v>35</v>
      </c>
      <c r="T12" s="38">
        <f t="shared" si="15"/>
        <v>50</v>
      </c>
    </row>
    <row r="13" spans="1:24" x14ac:dyDescent="0.2">
      <c r="A13" s="1">
        <v>2</v>
      </c>
      <c r="B13" s="91" t="s">
        <v>52</v>
      </c>
      <c r="C13" s="92">
        <v>5</v>
      </c>
      <c r="D13" s="89">
        <v>10</v>
      </c>
      <c r="E13" s="89">
        <v>25</v>
      </c>
      <c r="F13" s="90">
        <v>50</v>
      </c>
      <c r="G13" s="90">
        <v>60</v>
      </c>
      <c r="H13" s="89">
        <v>20</v>
      </c>
      <c r="I13" s="89">
        <v>35</v>
      </c>
      <c r="J13" s="14">
        <f t="shared" si="13"/>
        <v>2.5</v>
      </c>
      <c r="K13" s="14">
        <f t="shared" si="14"/>
        <v>3</v>
      </c>
      <c r="L13" s="42">
        <f t="shared" si="11"/>
        <v>125</v>
      </c>
      <c r="M13" s="38">
        <f t="shared" si="12"/>
        <v>12.5</v>
      </c>
      <c r="N13" s="38">
        <f t="shared" si="4"/>
        <v>31.25</v>
      </c>
      <c r="O13" s="38">
        <f t="shared" si="5"/>
        <v>62.5</v>
      </c>
      <c r="P13" s="38">
        <f t="shared" si="6"/>
        <v>75</v>
      </c>
      <c r="Q13" s="38">
        <f t="shared" si="7"/>
        <v>25</v>
      </c>
      <c r="R13" s="38">
        <f t="shared" si="8"/>
        <v>43.75</v>
      </c>
      <c r="S13" s="38">
        <f t="shared" si="15"/>
        <v>75</v>
      </c>
      <c r="T13" s="38">
        <f t="shared" si="15"/>
        <v>106.25</v>
      </c>
    </row>
    <row r="14" spans="1:24" x14ac:dyDescent="0.2">
      <c r="A14" s="1">
        <v>2</v>
      </c>
      <c r="B14" s="91" t="s">
        <v>53</v>
      </c>
      <c r="C14" s="92">
        <v>6</v>
      </c>
      <c r="D14" s="89">
        <v>10</v>
      </c>
      <c r="E14" s="89">
        <v>30</v>
      </c>
      <c r="F14" s="90">
        <v>50</v>
      </c>
      <c r="G14" s="90">
        <v>60</v>
      </c>
      <c r="H14" s="89">
        <v>20</v>
      </c>
      <c r="I14" s="89">
        <v>30</v>
      </c>
      <c r="J14" s="14">
        <f t="shared" si="13"/>
        <v>3</v>
      </c>
      <c r="K14" s="14">
        <f t="shared" si="14"/>
        <v>3.6</v>
      </c>
      <c r="L14" s="42">
        <f t="shared" si="11"/>
        <v>150</v>
      </c>
      <c r="M14" s="38">
        <f t="shared" si="12"/>
        <v>15</v>
      </c>
      <c r="N14" s="38">
        <f t="shared" si="4"/>
        <v>45</v>
      </c>
      <c r="O14" s="38">
        <f t="shared" si="5"/>
        <v>75</v>
      </c>
      <c r="P14" s="38">
        <f t="shared" si="6"/>
        <v>90</v>
      </c>
      <c r="Q14" s="38">
        <f t="shared" si="7"/>
        <v>30</v>
      </c>
      <c r="R14" s="38">
        <f t="shared" si="8"/>
        <v>45</v>
      </c>
      <c r="S14" s="38">
        <f t="shared" si="15"/>
        <v>90</v>
      </c>
      <c r="T14" s="38">
        <f t="shared" si="15"/>
        <v>135</v>
      </c>
    </row>
    <row r="15" spans="1:24" x14ac:dyDescent="0.2">
      <c r="A15" s="1">
        <v>2</v>
      </c>
      <c r="B15" s="91" t="s">
        <v>54</v>
      </c>
      <c r="C15" s="92">
        <v>11</v>
      </c>
      <c r="D15" s="89">
        <v>5</v>
      </c>
      <c r="E15" s="89">
        <v>10</v>
      </c>
      <c r="F15" s="90">
        <v>60</v>
      </c>
      <c r="G15" s="90">
        <v>80</v>
      </c>
      <c r="H15" s="89">
        <v>15</v>
      </c>
      <c r="I15" s="89">
        <v>30</v>
      </c>
      <c r="J15" s="14">
        <f t="shared" si="13"/>
        <v>6.6</v>
      </c>
      <c r="K15" s="14">
        <f t="shared" si="14"/>
        <v>8.8000000000000007</v>
      </c>
      <c r="L15" s="42">
        <f t="shared" si="11"/>
        <v>275</v>
      </c>
      <c r="M15" s="38">
        <f t="shared" si="12"/>
        <v>13.75</v>
      </c>
      <c r="N15" s="38">
        <f t="shared" si="4"/>
        <v>27.5</v>
      </c>
      <c r="O15" s="38">
        <f t="shared" si="5"/>
        <v>165</v>
      </c>
      <c r="P15" s="38">
        <f t="shared" si="6"/>
        <v>220</v>
      </c>
      <c r="Q15" s="38">
        <f t="shared" si="7"/>
        <v>41.25</v>
      </c>
      <c r="R15" s="38">
        <f t="shared" si="8"/>
        <v>82.5</v>
      </c>
      <c r="S15" s="38">
        <f t="shared" si="15"/>
        <v>178.75</v>
      </c>
      <c r="T15" s="38">
        <f t="shared" si="15"/>
        <v>247.5</v>
      </c>
    </row>
    <row r="16" spans="1:24" s="32" customFormat="1" x14ac:dyDescent="0.25">
      <c r="A16" s="33" t="s">
        <v>33</v>
      </c>
      <c r="B16" s="28"/>
      <c r="C16" s="35">
        <f>SUM(C9:C15)</f>
        <v>35</v>
      </c>
      <c r="D16" s="29"/>
      <c r="E16" s="29"/>
      <c r="F16" s="29"/>
      <c r="G16" s="29"/>
      <c r="H16" s="29"/>
      <c r="I16" s="29"/>
      <c r="J16" s="34">
        <f>SUM(J9:J15)</f>
        <v>15.4</v>
      </c>
      <c r="K16" s="34">
        <f>SUM(K9:K15)</f>
        <v>20.6</v>
      </c>
      <c r="L16" s="43"/>
      <c r="M16" s="35">
        <f t="shared" ref="M16:T16" si="16">SUM(M9:M15)</f>
        <v>166.25</v>
      </c>
      <c r="N16" s="35">
        <f t="shared" si="16"/>
        <v>273.75</v>
      </c>
      <c r="O16" s="35">
        <f t="shared" si="16"/>
        <v>385</v>
      </c>
      <c r="P16" s="35">
        <f t="shared" si="16"/>
        <v>515</v>
      </c>
      <c r="Q16" s="35">
        <f t="shared" si="16"/>
        <v>148.75</v>
      </c>
      <c r="R16" s="35">
        <f t="shared" si="16"/>
        <v>261.25</v>
      </c>
      <c r="S16" s="40">
        <f t="shared" si="16"/>
        <v>551.25</v>
      </c>
      <c r="T16" s="40">
        <f t="shared" si="16"/>
        <v>788.75</v>
      </c>
      <c r="U16" s="30">
        <v>490</v>
      </c>
      <c r="V16" s="45">
        <f>U16+S16</f>
        <v>1041.25</v>
      </c>
      <c r="W16" s="45">
        <f>T16+U16</f>
        <v>1278.75</v>
      </c>
      <c r="X16" s="31">
        <v>1225</v>
      </c>
    </row>
    <row r="17" spans="1:24" x14ac:dyDescent="0.2">
      <c r="A17" s="1">
        <v>3</v>
      </c>
      <c r="B17" s="21" t="s">
        <v>55</v>
      </c>
      <c r="C17" s="38">
        <v>4</v>
      </c>
      <c r="D17" s="6">
        <v>60</v>
      </c>
      <c r="E17" s="6">
        <v>80</v>
      </c>
      <c r="F17" s="5">
        <v>10</v>
      </c>
      <c r="G17" s="5">
        <v>20</v>
      </c>
      <c r="H17" s="6">
        <v>10</v>
      </c>
      <c r="I17" s="6">
        <v>20</v>
      </c>
      <c r="J17" s="13">
        <f t="shared" ref="J17:K23" si="17">(C17*F17)/100</f>
        <v>0.4</v>
      </c>
      <c r="K17" s="13">
        <f t="shared" ref="K17:K21" si="18">C17*G17/100</f>
        <v>0.8</v>
      </c>
      <c r="L17" s="42">
        <f t="shared" si="11"/>
        <v>100</v>
      </c>
      <c r="M17" s="38">
        <f t="shared" ref="M17:M21" si="19">C17*25*D17/100</f>
        <v>60</v>
      </c>
      <c r="N17" s="38">
        <f t="shared" si="4"/>
        <v>80</v>
      </c>
      <c r="O17" s="38">
        <f t="shared" si="5"/>
        <v>10</v>
      </c>
      <c r="P17" s="38">
        <f t="shared" si="6"/>
        <v>20</v>
      </c>
      <c r="Q17" s="38">
        <f t="shared" ref="Q17:Q21" si="20">C17*25*H17/100</f>
        <v>10</v>
      </c>
      <c r="R17" s="38">
        <f t="shared" si="8"/>
        <v>20</v>
      </c>
      <c r="S17" s="38">
        <f t="shared" si="15"/>
        <v>70</v>
      </c>
      <c r="T17" s="38">
        <f t="shared" si="15"/>
        <v>100</v>
      </c>
      <c r="U17" s="10"/>
      <c r="V17" s="46"/>
    </row>
    <row r="18" spans="1:24" x14ac:dyDescent="0.2">
      <c r="A18" s="1">
        <v>3</v>
      </c>
      <c r="B18" s="21" t="s">
        <v>56</v>
      </c>
      <c r="C18" s="38">
        <v>3</v>
      </c>
      <c r="D18" s="6">
        <v>10</v>
      </c>
      <c r="E18" s="6">
        <v>20</v>
      </c>
      <c r="F18" s="5">
        <v>40</v>
      </c>
      <c r="G18" s="5">
        <v>60</v>
      </c>
      <c r="H18" s="6">
        <v>30</v>
      </c>
      <c r="I18" s="6">
        <v>40</v>
      </c>
      <c r="J18" s="13">
        <f t="shared" si="17"/>
        <v>1.2</v>
      </c>
      <c r="K18" s="13">
        <f t="shared" si="18"/>
        <v>1.8</v>
      </c>
      <c r="L18" s="42">
        <f t="shared" si="11"/>
        <v>75</v>
      </c>
      <c r="M18" s="38">
        <f t="shared" si="19"/>
        <v>7.5</v>
      </c>
      <c r="N18" s="38">
        <f t="shared" si="4"/>
        <v>15</v>
      </c>
      <c r="O18" s="38">
        <f t="shared" si="5"/>
        <v>30</v>
      </c>
      <c r="P18" s="38">
        <f t="shared" si="6"/>
        <v>45</v>
      </c>
      <c r="Q18" s="38">
        <f t="shared" si="20"/>
        <v>22.5</v>
      </c>
      <c r="R18" s="38">
        <f t="shared" si="8"/>
        <v>30</v>
      </c>
      <c r="S18" s="38">
        <f t="shared" si="15"/>
        <v>37.5</v>
      </c>
      <c r="T18" s="38">
        <f t="shared" si="15"/>
        <v>60</v>
      </c>
      <c r="U18" s="10"/>
    </row>
    <row r="19" spans="1:24" x14ac:dyDescent="0.2">
      <c r="A19" s="1">
        <v>3</v>
      </c>
      <c r="B19" s="91" t="s">
        <v>57</v>
      </c>
      <c r="C19" s="92">
        <v>5</v>
      </c>
      <c r="D19" s="89">
        <v>10</v>
      </c>
      <c r="E19" s="89">
        <v>25</v>
      </c>
      <c r="F19" s="90">
        <v>40</v>
      </c>
      <c r="G19" s="90">
        <v>60</v>
      </c>
      <c r="H19" s="89">
        <v>30</v>
      </c>
      <c r="I19" s="89">
        <v>35</v>
      </c>
      <c r="J19" s="13">
        <f t="shared" si="17"/>
        <v>2</v>
      </c>
      <c r="K19" s="13">
        <f t="shared" si="18"/>
        <v>3</v>
      </c>
      <c r="L19" s="42">
        <f t="shared" si="11"/>
        <v>125</v>
      </c>
      <c r="M19" s="38">
        <f t="shared" si="19"/>
        <v>12.5</v>
      </c>
      <c r="N19" s="38">
        <f t="shared" si="4"/>
        <v>31.25</v>
      </c>
      <c r="O19" s="38">
        <f t="shared" si="5"/>
        <v>50</v>
      </c>
      <c r="P19" s="38">
        <f t="shared" si="6"/>
        <v>75</v>
      </c>
      <c r="Q19" s="38">
        <f t="shared" si="20"/>
        <v>37.5</v>
      </c>
      <c r="R19" s="38">
        <f t="shared" si="8"/>
        <v>43.75</v>
      </c>
      <c r="S19" s="38">
        <f t="shared" si="15"/>
        <v>62.5</v>
      </c>
      <c r="T19" s="38">
        <f t="shared" si="15"/>
        <v>106.25</v>
      </c>
      <c r="U19" s="10"/>
    </row>
    <row r="20" spans="1:24" ht="25.5" x14ac:dyDescent="0.2">
      <c r="A20" s="1">
        <v>3</v>
      </c>
      <c r="B20" s="91" t="s">
        <v>58</v>
      </c>
      <c r="C20" s="92">
        <v>8</v>
      </c>
      <c r="D20" s="89">
        <v>10</v>
      </c>
      <c r="E20" s="89">
        <v>20</v>
      </c>
      <c r="F20" s="90">
        <v>50</v>
      </c>
      <c r="G20" s="90">
        <v>60</v>
      </c>
      <c r="H20" s="89">
        <v>20</v>
      </c>
      <c r="I20" s="89">
        <v>40</v>
      </c>
      <c r="J20" s="13">
        <f t="shared" si="17"/>
        <v>4</v>
      </c>
      <c r="K20" s="13">
        <f t="shared" si="18"/>
        <v>4.8</v>
      </c>
      <c r="L20" s="42">
        <f t="shared" si="11"/>
        <v>200</v>
      </c>
      <c r="M20" s="38">
        <f t="shared" si="19"/>
        <v>20</v>
      </c>
      <c r="N20" s="38">
        <f t="shared" si="4"/>
        <v>40</v>
      </c>
      <c r="O20" s="38">
        <f t="shared" si="5"/>
        <v>100</v>
      </c>
      <c r="P20" s="38">
        <f t="shared" si="6"/>
        <v>120</v>
      </c>
      <c r="Q20" s="38">
        <f t="shared" si="20"/>
        <v>40</v>
      </c>
      <c r="R20" s="38">
        <f t="shared" si="8"/>
        <v>80</v>
      </c>
      <c r="S20" s="38">
        <f t="shared" si="15"/>
        <v>120</v>
      </c>
      <c r="T20" s="38">
        <f t="shared" si="15"/>
        <v>160</v>
      </c>
      <c r="U20" s="10"/>
    </row>
    <row r="21" spans="1:24" x14ac:dyDescent="0.2">
      <c r="A21" s="1">
        <v>3</v>
      </c>
      <c r="B21" s="21" t="s">
        <v>59</v>
      </c>
      <c r="C21" s="38">
        <v>18</v>
      </c>
      <c r="D21" s="6">
        <v>5</v>
      </c>
      <c r="E21" s="6">
        <v>10</v>
      </c>
      <c r="F21" s="5">
        <v>60</v>
      </c>
      <c r="G21" s="5">
        <v>80</v>
      </c>
      <c r="H21" s="6">
        <v>15</v>
      </c>
      <c r="I21" s="6">
        <v>30</v>
      </c>
      <c r="J21" s="13">
        <f t="shared" si="17"/>
        <v>10.8</v>
      </c>
      <c r="K21" s="13">
        <f t="shared" si="18"/>
        <v>14.4</v>
      </c>
      <c r="L21" s="42">
        <f t="shared" si="11"/>
        <v>450</v>
      </c>
      <c r="M21" s="38">
        <f t="shared" si="19"/>
        <v>22.5</v>
      </c>
      <c r="N21" s="38">
        <f t="shared" si="4"/>
        <v>45</v>
      </c>
      <c r="O21" s="38">
        <f t="shared" si="5"/>
        <v>270</v>
      </c>
      <c r="P21" s="38">
        <f t="shared" si="6"/>
        <v>360</v>
      </c>
      <c r="Q21" s="38">
        <f t="shared" si="20"/>
        <v>67.5</v>
      </c>
      <c r="R21" s="38">
        <f t="shared" si="8"/>
        <v>135</v>
      </c>
      <c r="S21" s="38">
        <f t="shared" si="15"/>
        <v>292.5</v>
      </c>
      <c r="T21" s="38">
        <f t="shared" si="15"/>
        <v>405</v>
      </c>
      <c r="U21" s="10"/>
    </row>
    <row r="22" spans="1:24" s="32" customFormat="1" x14ac:dyDescent="0.25">
      <c r="A22" s="36" t="s">
        <v>33</v>
      </c>
      <c r="B22" s="28"/>
      <c r="C22" s="35">
        <f>SUM(C17:C21)</f>
        <v>38</v>
      </c>
      <c r="D22" s="29"/>
      <c r="E22" s="29"/>
      <c r="F22" s="29"/>
      <c r="G22" s="29"/>
      <c r="H22" s="29"/>
      <c r="I22" s="29"/>
      <c r="J22" s="35">
        <f>SUM(J17:J21)</f>
        <v>18.399999999999999</v>
      </c>
      <c r="K22" s="35">
        <f>SUM(K17:K21)</f>
        <v>24.799999999999997</v>
      </c>
      <c r="L22" s="43"/>
      <c r="M22" s="35">
        <f t="shared" ref="M22:T22" si="21">SUM(M17:M21)</f>
        <v>122.5</v>
      </c>
      <c r="N22" s="35">
        <f t="shared" si="21"/>
        <v>211.25</v>
      </c>
      <c r="O22" s="35">
        <f t="shared" si="21"/>
        <v>460</v>
      </c>
      <c r="P22" s="35">
        <f t="shared" si="21"/>
        <v>620</v>
      </c>
      <c r="Q22" s="35">
        <f t="shared" si="21"/>
        <v>177.5</v>
      </c>
      <c r="R22" s="35">
        <f t="shared" si="21"/>
        <v>308.75</v>
      </c>
      <c r="S22" s="40">
        <f t="shared" si="21"/>
        <v>582.5</v>
      </c>
      <c r="T22" s="40">
        <f t="shared" si="21"/>
        <v>831.25</v>
      </c>
      <c r="U22" s="31">
        <v>455</v>
      </c>
      <c r="V22" s="45">
        <f>S22+U22</f>
        <v>1037.5</v>
      </c>
      <c r="W22" s="45">
        <f>T22+U22</f>
        <v>1286.25</v>
      </c>
      <c r="X22" s="31">
        <v>1225</v>
      </c>
    </row>
    <row r="23" spans="1:24" x14ac:dyDescent="0.25">
      <c r="A23" s="1">
        <v>4</v>
      </c>
      <c r="B23" s="20" t="s">
        <v>60</v>
      </c>
      <c r="C23" s="38">
        <v>3</v>
      </c>
      <c r="D23" s="6">
        <v>30</v>
      </c>
      <c r="E23" s="6">
        <v>40</v>
      </c>
      <c r="F23" s="5">
        <v>30</v>
      </c>
      <c r="G23" s="5">
        <v>50</v>
      </c>
      <c r="H23" s="6">
        <v>20</v>
      </c>
      <c r="I23" s="6">
        <v>30</v>
      </c>
      <c r="J23" s="53">
        <f t="shared" si="17"/>
        <v>0.9</v>
      </c>
      <c r="K23" s="53">
        <f t="shared" si="17"/>
        <v>15</v>
      </c>
      <c r="L23" s="42">
        <f t="shared" ref="L23:L27" si="22">C23*25</f>
        <v>75</v>
      </c>
      <c r="M23" s="38">
        <f t="shared" ref="M23" si="23">C23*25*D23/100</f>
        <v>22.5</v>
      </c>
      <c r="N23" s="38">
        <f t="shared" ref="N23" si="24">C23*25*E23/100</f>
        <v>30</v>
      </c>
      <c r="O23" s="38">
        <f t="shared" ref="O23" si="25">C23*25*F23/100</f>
        <v>22.5</v>
      </c>
      <c r="P23" s="38">
        <f t="shared" ref="P23" si="26">C23*25*G23/100</f>
        <v>37.5</v>
      </c>
      <c r="Q23" s="38">
        <f t="shared" ref="Q23" si="27">C23*25*H23/100</f>
        <v>15</v>
      </c>
      <c r="R23" s="38">
        <f t="shared" ref="R23" si="28">C23*25*I23/100</f>
        <v>22.5</v>
      </c>
      <c r="S23" s="51">
        <f t="shared" ref="S23" si="29">M23+O23</f>
        <v>45</v>
      </c>
      <c r="T23" s="51">
        <f t="shared" ref="T23" si="30">N23+P23</f>
        <v>67.5</v>
      </c>
      <c r="U23" s="49"/>
      <c r="V23" s="86"/>
      <c r="W23" s="86"/>
      <c r="X23" s="49"/>
    </row>
    <row r="24" spans="1:24" x14ac:dyDescent="0.25">
      <c r="A24" s="1">
        <v>4</v>
      </c>
      <c r="B24" s="87" t="s">
        <v>61</v>
      </c>
      <c r="C24" s="92">
        <v>4</v>
      </c>
      <c r="D24" s="89">
        <v>25</v>
      </c>
      <c r="E24" s="89">
        <v>40</v>
      </c>
      <c r="F24" s="90">
        <v>20</v>
      </c>
      <c r="G24" s="90">
        <v>40</v>
      </c>
      <c r="H24" s="89">
        <v>35</v>
      </c>
      <c r="I24" s="89">
        <v>40</v>
      </c>
      <c r="J24" s="53">
        <f t="shared" ref="J24:J27" si="31">(C24*F24)/100</f>
        <v>0.8</v>
      </c>
      <c r="K24" s="53">
        <f t="shared" ref="K24:K27" si="32">(D24*G24)/100</f>
        <v>10</v>
      </c>
      <c r="L24" s="42">
        <f t="shared" si="22"/>
        <v>100</v>
      </c>
      <c r="M24" s="38">
        <f t="shared" ref="M24:M27" si="33">C24*25*D24/100</f>
        <v>25</v>
      </c>
      <c r="N24" s="38">
        <f t="shared" ref="N24:N27" si="34">C24*25*E24/100</f>
        <v>40</v>
      </c>
      <c r="O24" s="38">
        <f t="shared" ref="O24:O27" si="35">C24*25*F24/100</f>
        <v>20</v>
      </c>
      <c r="P24" s="38">
        <f t="shared" ref="P24:P27" si="36">C24*25*G24/100</f>
        <v>40</v>
      </c>
      <c r="Q24" s="38">
        <f t="shared" ref="Q24:Q27" si="37">C24*25*H24/100</f>
        <v>35</v>
      </c>
      <c r="R24" s="38">
        <f t="shared" ref="R24:R27" si="38">C24*25*I24/100</f>
        <v>40</v>
      </c>
      <c r="S24" s="51">
        <f t="shared" ref="S24:S27" si="39">M24+O24</f>
        <v>45</v>
      </c>
      <c r="T24" s="51">
        <f t="shared" ref="T24:T27" si="40">N24+P24</f>
        <v>80</v>
      </c>
      <c r="U24" s="49"/>
      <c r="V24" s="49"/>
      <c r="W24" s="49"/>
      <c r="X24" s="49"/>
    </row>
    <row r="25" spans="1:24" x14ac:dyDescent="0.25">
      <c r="A25" s="1">
        <v>4</v>
      </c>
      <c r="B25" s="87" t="s">
        <v>62</v>
      </c>
      <c r="C25" s="92">
        <v>3</v>
      </c>
      <c r="D25" s="89">
        <v>10</v>
      </c>
      <c r="E25" s="89">
        <v>25</v>
      </c>
      <c r="F25" s="90">
        <v>50</v>
      </c>
      <c r="G25" s="90">
        <v>60</v>
      </c>
      <c r="H25" s="89">
        <v>20</v>
      </c>
      <c r="I25" s="89">
        <v>35</v>
      </c>
      <c r="J25" s="53">
        <f t="shared" si="31"/>
        <v>1.5</v>
      </c>
      <c r="K25" s="53">
        <f t="shared" si="32"/>
        <v>6</v>
      </c>
      <c r="L25" s="42">
        <f t="shared" si="22"/>
        <v>75</v>
      </c>
      <c r="M25" s="38">
        <f t="shared" si="33"/>
        <v>7.5</v>
      </c>
      <c r="N25" s="38">
        <f t="shared" si="34"/>
        <v>18.75</v>
      </c>
      <c r="O25" s="38">
        <f t="shared" si="35"/>
        <v>37.5</v>
      </c>
      <c r="P25" s="38">
        <f t="shared" si="36"/>
        <v>45</v>
      </c>
      <c r="Q25" s="38">
        <f t="shared" si="37"/>
        <v>15</v>
      </c>
      <c r="R25" s="38">
        <f t="shared" si="38"/>
        <v>26.25</v>
      </c>
      <c r="S25" s="51">
        <f t="shared" si="39"/>
        <v>45</v>
      </c>
      <c r="T25" s="51">
        <f t="shared" si="40"/>
        <v>63.75</v>
      </c>
      <c r="U25" s="49"/>
      <c r="V25" s="49"/>
      <c r="W25" s="49"/>
      <c r="X25" s="49"/>
    </row>
    <row r="26" spans="1:24" x14ac:dyDescent="0.25">
      <c r="A26" s="1">
        <v>4</v>
      </c>
      <c r="B26" s="87" t="s">
        <v>63</v>
      </c>
      <c r="C26" s="92">
        <v>5</v>
      </c>
      <c r="D26" s="89">
        <v>10</v>
      </c>
      <c r="E26" s="89">
        <v>20</v>
      </c>
      <c r="F26" s="90">
        <v>50</v>
      </c>
      <c r="G26" s="90">
        <v>60</v>
      </c>
      <c r="H26" s="89">
        <v>20</v>
      </c>
      <c r="I26" s="89">
        <v>40</v>
      </c>
      <c r="J26" s="53">
        <f t="shared" si="31"/>
        <v>2.5</v>
      </c>
      <c r="K26" s="53">
        <f t="shared" si="32"/>
        <v>6</v>
      </c>
      <c r="L26" s="42">
        <f t="shared" si="22"/>
        <v>125</v>
      </c>
      <c r="M26" s="38">
        <f t="shared" si="33"/>
        <v>12.5</v>
      </c>
      <c r="N26" s="38">
        <f t="shared" si="34"/>
        <v>25</v>
      </c>
      <c r="O26" s="38">
        <f t="shared" si="35"/>
        <v>62.5</v>
      </c>
      <c r="P26" s="38">
        <f t="shared" si="36"/>
        <v>75</v>
      </c>
      <c r="Q26" s="38">
        <f t="shared" si="37"/>
        <v>25</v>
      </c>
      <c r="R26" s="38">
        <f t="shared" si="38"/>
        <v>50</v>
      </c>
      <c r="S26" s="51">
        <f t="shared" si="39"/>
        <v>75</v>
      </c>
      <c r="T26" s="51">
        <f t="shared" si="40"/>
        <v>100</v>
      </c>
      <c r="U26" s="49"/>
      <c r="V26" s="49"/>
      <c r="W26" s="49"/>
      <c r="X26" s="49"/>
    </row>
    <row r="27" spans="1:24" x14ac:dyDescent="0.25">
      <c r="A27" s="1">
        <v>4</v>
      </c>
      <c r="B27" s="20" t="s">
        <v>64</v>
      </c>
      <c r="C27" s="38">
        <v>16</v>
      </c>
      <c r="D27" s="6">
        <v>5</v>
      </c>
      <c r="E27" s="6">
        <v>10</v>
      </c>
      <c r="F27" s="5">
        <v>60</v>
      </c>
      <c r="G27" s="5">
        <v>80</v>
      </c>
      <c r="H27" s="6">
        <v>15</v>
      </c>
      <c r="I27" s="6">
        <v>30</v>
      </c>
      <c r="J27" s="53">
        <f t="shared" si="31"/>
        <v>9.6</v>
      </c>
      <c r="K27" s="53">
        <f t="shared" si="32"/>
        <v>4</v>
      </c>
      <c r="L27" s="42">
        <f t="shared" si="22"/>
        <v>400</v>
      </c>
      <c r="M27" s="38">
        <f t="shared" si="33"/>
        <v>20</v>
      </c>
      <c r="N27" s="38">
        <f t="shared" si="34"/>
        <v>40</v>
      </c>
      <c r="O27" s="38">
        <f t="shared" si="35"/>
        <v>240</v>
      </c>
      <c r="P27" s="38">
        <f t="shared" si="36"/>
        <v>320</v>
      </c>
      <c r="Q27" s="38">
        <f t="shared" si="37"/>
        <v>60</v>
      </c>
      <c r="R27" s="38">
        <f t="shared" si="38"/>
        <v>120</v>
      </c>
      <c r="S27" s="51">
        <f t="shared" si="39"/>
        <v>260</v>
      </c>
      <c r="T27" s="51">
        <f t="shared" si="40"/>
        <v>360</v>
      </c>
      <c r="U27" s="49"/>
      <c r="V27" s="49"/>
      <c r="W27" s="49"/>
      <c r="X27" s="49"/>
    </row>
    <row r="28" spans="1:24" s="32" customFormat="1" x14ac:dyDescent="0.25">
      <c r="A28" s="50" t="s">
        <v>33</v>
      </c>
      <c r="B28" s="28"/>
      <c r="C28" s="35">
        <f>SUM(C23:C27)</f>
        <v>31</v>
      </c>
      <c r="D28" s="29"/>
      <c r="E28" s="29"/>
      <c r="F28" s="29"/>
      <c r="G28" s="29"/>
      <c r="H28" s="29"/>
      <c r="I28" s="29"/>
      <c r="J28" s="35">
        <f>SUM(J23:J27)</f>
        <v>15.3</v>
      </c>
      <c r="K28" s="35">
        <f>SUM(K23:K27)</f>
        <v>41</v>
      </c>
      <c r="L28" s="43"/>
      <c r="M28" s="35">
        <f t="shared" ref="M28:T28" si="41">SUM(M23:M27)</f>
        <v>87.5</v>
      </c>
      <c r="N28" s="35">
        <f t="shared" si="41"/>
        <v>153.75</v>
      </c>
      <c r="O28" s="35">
        <f t="shared" si="41"/>
        <v>382.5</v>
      </c>
      <c r="P28" s="35">
        <f t="shared" si="41"/>
        <v>517.5</v>
      </c>
      <c r="Q28" s="35">
        <f t="shared" si="41"/>
        <v>150</v>
      </c>
      <c r="R28" s="35">
        <f t="shared" si="41"/>
        <v>258.75</v>
      </c>
      <c r="S28" s="52">
        <f t="shared" si="41"/>
        <v>470</v>
      </c>
      <c r="T28" s="52">
        <f t="shared" si="41"/>
        <v>671.25</v>
      </c>
      <c r="U28" s="31">
        <v>480</v>
      </c>
      <c r="V28" s="45">
        <f>S28+U28</f>
        <v>950</v>
      </c>
      <c r="W28" s="45">
        <f>T28+U28</f>
        <v>1151.25</v>
      </c>
      <c r="X28" s="31">
        <v>1120</v>
      </c>
    </row>
    <row r="29" spans="1:24" x14ac:dyDescent="0.25">
      <c r="A29" s="26" t="s">
        <v>18</v>
      </c>
      <c r="B29" s="20"/>
      <c r="C29" s="38"/>
      <c r="D29" s="4"/>
      <c r="E29" s="4"/>
      <c r="F29" s="4"/>
      <c r="G29" s="4"/>
      <c r="H29" s="4"/>
      <c r="I29" s="4"/>
      <c r="J29" s="38"/>
      <c r="K29" s="38"/>
      <c r="L29" s="42"/>
      <c r="M29" s="38"/>
      <c r="N29" s="38"/>
      <c r="O29" s="38"/>
      <c r="P29" s="38"/>
      <c r="Q29" s="38"/>
      <c r="R29" s="38"/>
      <c r="S29" s="48"/>
      <c r="T29" s="48"/>
      <c r="U29" s="49"/>
      <c r="V29" s="86"/>
      <c r="W29" s="86"/>
      <c r="X29" s="49"/>
    </row>
    <row r="30" spans="1:24" x14ac:dyDescent="0.2">
      <c r="A30" s="37">
        <v>4</v>
      </c>
      <c r="B30" s="93" t="s">
        <v>65</v>
      </c>
      <c r="C30" s="92">
        <v>3</v>
      </c>
      <c r="D30" s="89">
        <v>10</v>
      </c>
      <c r="E30" s="89">
        <v>15</v>
      </c>
      <c r="F30" s="90">
        <v>50</v>
      </c>
      <c r="G30" s="90">
        <v>60</v>
      </c>
      <c r="H30" s="89">
        <v>20</v>
      </c>
      <c r="I30" s="89">
        <v>45</v>
      </c>
      <c r="J30" s="14">
        <f t="shared" ref="J30:J31" si="42">(C30*F30)/100</f>
        <v>1.5</v>
      </c>
      <c r="K30" s="14">
        <f>C30*G30/100</f>
        <v>1.8</v>
      </c>
      <c r="L30" s="42">
        <f t="shared" si="11"/>
        <v>75</v>
      </c>
      <c r="M30" s="38">
        <f t="shared" ref="M30:M31" si="43">C30*25*D30/100</f>
        <v>7.5</v>
      </c>
      <c r="N30" s="38">
        <f t="shared" ref="N30:N31" si="44">C30*25*E30/100</f>
        <v>11.25</v>
      </c>
      <c r="O30" s="38">
        <f t="shared" ref="O30:O31" si="45">C30*25*F30/100</f>
        <v>37.5</v>
      </c>
      <c r="P30" s="38">
        <f t="shared" ref="P30:P31" si="46">C30*25*G30/100</f>
        <v>45</v>
      </c>
      <c r="Q30" s="38">
        <f t="shared" ref="Q30:Q31" si="47">C30*25*H30/100</f>
        <v>15</v>
      </c>
      <c r="R30" s="38">
        <f t="shared" ref="R30:R31" si="48">C30*25*I30/100</f>
        <v>33.75</v>
      </c>
      <c r="S30" s="38">
        <f t="shared" ref="S30:T31" si="49">M30+O30</f>
        <v>45</v>
      </c>
      <c r="T30" s="38">
        <f t="shared" si="49"/>
        <v>56.25</v>
      </c>
    </row>
    <row r="31" spans="1:24" x14ac:dyDescent="0.25">
      <c r="A31" s="37">
        <v>4</v>
      </c>
      <c r="B31" s="87" t="s">
        <v>66</v>
      </c>
      <c r="C31" s="92">
        <v>3</v>
      </c>
      <c r="D31" s="89">
        <v>10</v>
      </c>
      <c r="E31" s="89">
        <v>15</v>
      </c>
      <c r="F31" s="90">
        <v>50</v>
      </c>
      <c r="G31" s="90">
        <v>60</v>
      </c>
      <c r="H31" s="89">
        <v>20</v>
      </c>
      <c r="I31" s="89">
        <v>45</v>
      </c>
      <c r="J31" s="14">
        <f t="shared" si="42"/>
        <v>1.5</v>
      </c>
      <c r="K31" s="14">
        <f t="shared" ref="K31" si="50">C31*G31/100</f>
        <v>1.8</v>
      </c>
      <c r="L31" s="42">
        <f t="shared" si="11"/>
        <v>75</v>
      </c>
      <c r="M31" s="38">
        <f t="shared" si="43"/>
        <v>7.5</v>
      </c>
      <c r="N31" s="38">
        <f t="shared" si="44"/>
        <v>11.25</v>
      </c>
      <c r="O31" s="38">
        <f t="shared" si="45"/>
        <v>37.5</v>
      </c>
      <c r="P31" s="38">
        <f t="shared" si="46"/>
        <v>45</v>
      </c>
      <c r="Q31" s="38">
        <f t="shared" si="47"/>
        <v>15</v>
      </c>
      <c r="R31" s="38">
        <f t="shared" si="48"/>
        <v>33.75</v>
      </c>
      <c r="S31" s="38">
        <f t="shared" si="49"/>
        <v>45</v>
      </c>
      <c r="T31" s="38">
        <f t="shared" si="49"/>
        <v>56.25</v>
      </c>
    </row>
    <row r="32" spans="1:24" ht="25.5" x14ac:dyDescent="0.25">
      <c r="A32" s="26" t="s">
        <v>32</v>
      </c>
      <c r="B32" s="20"/>
      <c r="C32" s="38">
        <v>3</v>
      </c>
      <c r="D32" s="6"/>
      <c r="E32" s="6"/>
      <c r="F32" s="5"/>
      <c r="G32" s="5"/>
      <c r="H32" s="6"/>
      <c r="I32" s="6"/>
      <c r="J32" s="14"/>
      <c r="K32" s="14"/>
      <c r="L32" s="42"/>
      <c r="M32" s="42"/>
      <c r="N32" s="42"/>
      <c r="O32" s="42"/>
      <c r="P32" s="42"/>
      <c r="Q32" s="42"/>
      <c r="R32" s="42"/>
      <c r="S32" s="42"/>
      <c r="T32" s="42"/>
    </row>
    <row r="33" spans="1:20" s="9" customFormat="1" ht="21.95" customHeight="1" x14ac:dyDescent="0.25">
      <c r="A33" s="94" t="s">
        <v>16</v>
      </c>
      <c r="B33" s="23" t="s">
        <v>17</v>
      </c>
      <c r="C33" s="39">
        <f>C8+C16+C22+C28+C32</f>
        <v>143</v>
      </c>
      <c r="D33" s="2"/>
      <c r="E33" s="2"/>
      <c r="F33" s="7"/>
      <c r="G33" s="7"/>
      <c r="H33" s="2"/>
      <c r="I33" s="2"/>
      <c r="J33" s="16"/>
      <c r="K33" s="16"/>
      <c r="L33" s="44"/>
      <c r="M33" s="44"/>
      <c r="N33" s="44"/>
      <c r="O33" s="44"/>
      <c r="P33" s="44"/>
      <c r="Q33" s="44"/>
      <c r="R33" s="44"/>
      <c r="S33" s="44"/>
      <c r="T33" s="44"/>
    </row>
    <row r="34" spans="1:20" s="12" customFormat="1" x14ac:dyDescent="0.25">
      <c r="A34" s="95"/>
      <c r="B34" s="24" t="s">
        <v>3</v>
      </c>
      <c r="C34" s="39">
        <f>J8+J16+J22+J28+J30</f>
        <v>63</v>
      </c>
      <c r="D34" s="2"/>
      <c r="E34" s="2"/>
      <c r="F34" s="7"/>
      <c r="G34" s="7"/>
      <c r="H34" s="2"/>
      <c r="I34" s="2"/>
      <c r="J34" s="16"/>
      <c r="K34" s="16"/>
      <c r="L34" s="44"/>
      <c r="M34" s="44"/>
      <c r="N34" s="44"/>
      <c r="O34" s="44"/>
      <c r="P34" s="44"/>
      <c r="Q34" s="44"/>
      <c r="R34" s="44"/>
      <c r="S34" s="44"/>
      <c r="T34" s="44"/>
    </row>
    <row r="35" spans="1:20" s="12" customFormat="1" ht="22.15" customHeight="1" x14ac:dyDescent="0.25">
      <c r="A35" s="95"/>
      <c r="B35" s="24" t="s">
        <v>19</v>
      </c>
      <c r="C35" s="39">
        <v>99</v>
      </c>
      <c r="D35" s="2"/>
      <c r="E35" s="2"/>
      <c r="F35" s="7"/>
      <c r="G35" s="7"/>
      <c r="H35" s="2"/>
      <c r="I35" s="2"/>
      <c r="J35" s="16"/>
      <c r="K35" s="16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12" customFormat="1" ht="22.15" customHeight="1" x14ac:dyDescent="0.25">
      <c r="A36" s="96"/>
      <c r="B36" s="24" t="s">
        <v>16</v>
      </c>
      <c r="C36" s="39">
        <f>C33+C35</f>
        <v>242</v>
      </c>
      <c r="D36" s="2"/>
      <c r="E36" s="2"/>
      <c r="F36" s="7"/>
      <c r="G36" s="7"/>
      <c r="H36" s="2"/>
      <c r="I36" s="2"/>
      <c r="J36" s="16"/>
      <c r="K36" s="16"/>
      <c r="L36" s="44"/>
      <c r="M36" s="44"/>
      <c r="N36" s="44"/>
      <c r="O36" s="44"/>
      <c r="P36" s="44"/>
      <c r="Q36" s="44"/>
      <c r="R36" s="44"/>
      <c r="S36" s="44"/>
      <c r="T36" s="44"/>
    </row>
    <row r="38" spans="1:20" ht="19.899999999999999" customHeight="1" x14ac:dyDescent="0.25"/>
  </sheetData>
  <mergeCells count="7">
    <mergeCell ref="O1:P1"/>
    <mergeCell ref="Q1:R1"/>
    <mergeCell ref="A33:A36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63" customWidth="1"/>
    <col min="2" max="2" width="9.140625" style="63"/>
    <col min="3" max="3" width="13.85546875" style="63" customWidth="1"/>
    <col min="4" max="5" width="9.140625" style="63"/>
    <col min="6" max="6" width="10.5703125" style="63" customWidth="1"/>
    <col min="7" max="8" width="9.140625" style="63"/>
    <col min="9" max="9" width="10.28515625" style="63" customWidth="1"/>
    <col min="10" max="11" width="9.140625" style="63"/>
    <col min="12" max="12" width="11" style="63" customWidth="1"/>
    <col min="13" max="13" width="9.140625" style="63"/>
    <col min="14" max="14" width="14.7109375" style="63" customWidth="1"/>
    <col min="15" max="15" width="13.7109375" style="63" customWidth="1"/>
    <col min="16" max="16" width="9.140625" style="63"/>
    <col min="17" max="17" width="8.85546875" customWidth="1"/>
    <col min="18" max="16384" width="9.140625" style="63"/>
  </cols>
  <sheetData>
    <row r="1" spans="1:16" s="63" customFormat="1" ht="12.75" x14ac:dyDescent="0.2">
      <c r="A1" s="106" t="s">
        <v>38</v>
      </c>
      <c r="B1" s="103" t="s">
        <v>39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 t="s">
        <v>11</v>
      </c>
      <c r="O1" s="103" t="s">
        <v>40</v>
      </c>
    </row>
    <row r="2" spans="1:16" s="63" customFormat="1" ht="12.75" x14ac:dyDescent="0.2">
      <c r="A2" s="106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103"/>
      <c r="O2" s="103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105" t="s">
        <v>38</v>
      </c>
      <c r="B19" s="105" t="s">
        <v>42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3" s="63" customFormat="1" ht="12.75" x14ac:dyDescent="0.2">
      <c r="A20" s="105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2025-02-03T10:39:49Z</dcterms:modified>
</cp:coreProperties>
</file>