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Izračun sati po modulima/"/>
    </mc:Choice>
  </mc:AlternateContent>
  <xr:revisionPtr revIDLastSave="749" documentId="8_{FCC1E5E8-DCA1-46E0-B1A7-8A725F2959A0}" xr6:coauthVersionLast="47" xr6:coauthVersionMax="47" xr10:uidLastSave="{6C89DA04-5FA7-4278-88F8-5CBCC579271A}"/>
  <bookViews>
    <workbookView xWindow="9732" yWindow="480" windowWidth="13524" windowHeight="12168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K2" i="5"/>
  <c r="J3" i="5"/>
  <c r="K3" i="5"/>
  <c r="J4" i="5"/>
  <c r="K4" i="5"/>
  <c r="J5" i="5"/>
  <c r="K5" i="5"/>
  <c r="J6" i="5"/>
  <c r="K6" i="5"/>
  <c r="J7" i="5"/>
  <c r="K7" i="5"/>
  <c r="J8" i="5"/>
  <c r="K8" i="5"/>
  <c r="R72" i="5"/>
  <c r="Q72" i="5"/>
  <c r="K72" i="5"/>
  <c r="P72" i="5"/>
  <c r="J72" i="5"/>
  <c r="O72" i="5"/>
  <c r="N72" i="5"/>
  <c r="M72" i="5"/>
  <c r="S72" i="5" l="1"/>
  <c r="T72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0" i="5"/>
  <c r="N50" i="5"/>
  <c r="O50" i="5"/>
  <c r="P50" i="5"/>
  <c r="Q50" i="5"/>
  <c r="R50" i="5"/>
  <c r="M51" i="5"/>
  <c r="N51" i="5"/>
  <c r="O51" i="5"/>
  <c r="P51" i="5"/>
  <c r="Q51" i="5"/>
  <c r="R51" i="5"/>
  <c r="T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Q56" i="5"/>
  <c r="R56" i="5"/>
  <c r="M57" i="5"/>
  <c r="N57" i="5"/>
  <c r="O57" i="5"/>
  <c r="P57" i="5"/>
  <c r="Q57" i="5"/>
  <c r="R57" i="5"/>
  <c r="M58" i="5"/>
  <c r="N58" i="5"/>
  <c r="O58" i="5"/>
  <c r="S58" i="5" s="1"/>
  <c r="P58" i="5"/>
  <c r="T58" i="5" s="1"/>
  <c r="Q58" i="5"/>
  <c r="R58" i="5"/>
  <c r="M59" i="5"/>
  <c r="N59" i="5"/>
  <c r="O59" i="5"/>
  <c r="P59" i="5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R49" i="5"/>
  <c r="Q49" i="5"/>
  <c r="P49" i="5"/>
  <c r="O49" i="5"/>
  <c r="N49" i="5"/>
  <c r="M49" i="5"/>
  <c r="L49" i="5"/>
  <c r="K49" i="5"/>
  <c r="J49" i="5"/>
  <c r="C64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R66" i="5"/>
  <c r="Q66" i="5"/>
  <c r="P66" i="5"/>
  <c r="O66" i="5"/>
  <c r="N66" i="5"/>
  <c r="M66" i="5"/>
  <c r="L66" i="5"/>
  <c r="K66" i="5"/>
  <c r="J66" i="5"/>
  <c r="C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C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R7" i="5"/>
  <c r="Q7" i="5"/>
  <c r="P7" i="5"/>
  <c r="O7" i="5"/>
  <c r="N7" i="5"/>
  <c r="M7" i="5"/>
  <c r="L7" i="5"/>
  <c r="R6" i="5"/>
  <c r="Q6" i="5"/>
  <c r="P6" i="5"/>
  <c r="O6" i="5"/>
  <c r="N6" i="5"/>
  <c r="M6" i="5"/>
  <c r="L6" i="5"/>
  <c r="R5" i="5"/>
  <c r="Q5" i="5"/>
  <c r="P5" i="5"/>
  <c r="O5" i="5"/>
  <c r="N5" i="5"/>
  <c r="M5" i="5"/>
  <c r="L5" i="5"/>
  <c r="R4" i="5"/>
  <c r="Q4" i="5"/>
  <c r="P4" i="5"/>
  <c r="O4" i="5"/>
  <c r="N4" i="5"/>
  <c r="M4" i="5"/>
  <c r="L4" i="5"/>
  <c r="R3" i="5"/>
  <c r="Q3" i="5"/>
  <c r="P3" i="5"/>
  <c r="O3" i="5"/>
  <c r="N3" i="5"/>
  <c r="M3" i="5"/>
  <c r="L3" i="5"/>
  <c r="R2" i="5"/>
  <c r="Q2" i="5"/>
  <c r="P2" i="5"/>
  <c r="O2" i="5"/>
  <c r="N2" i="5"/>
  <c r="M2" i="5"/>
  <c r="L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9" i="5" l="1"/>
  <c r="T42" i="5"/>
  <c r="T69" i="5"/>
  <c r="T54" i="5"/>
  <c r="T8" i="5"/>
  <c r="S28" i="5"/>
  <c r="S40" i="5"/>
  <c r="T55" i="5"/>
  <c r="T63" i="5"/>
  <c r="T50" i="5"/>
  <c r="S53" i="5"/>
  <c r="S6" i="5"/>
  <c r="T28" i="5"/>
  <c r="T40" i="5"/>
  <c r="S26" i="5"/>
  <c r="S38" i="5"/>
  <c r="S66" i="5"/>
  <c r="S68" i="5"/>
  <c r="T68" i="5"/>
  <c r="S54" i="5"/>
  <c r="S51" i="5"/>
  <c r="S60" i="5"/>
  <c r="S55" i="5"/>
  <c r="T67" i="5"/>
  <c r="T61" i="5"/>
  <c r="S61" i="5"/>
  <c r="T60" i="5"/>
  <c r="S63" i="5"/>
  <c r="T56" i="5"/>
  <c r="T59" i="5"/>
  <c r="S59" i="5"/>
  <c r="S56" i="5"/>
  <c r="S49" i="5"/>
  <c r="S71" i="5"/>
  <c r="T49" i="5"/>
  <c r="T57" i="5"/>
  <c r="S57" i="5"/>
  <c r="T62" i="5"/>
  <c r="S46" i="5"/>
  <c r="S62" i="5"/>
  <c r="T71" i="5"/>
  <c r="S70" i="5"/>
  <c r="T53" i="5"/>
  <c r="T52" i="5"/>
  <c r="S52" i="5"/>
  <c r="K64" i="5"/>
  <c r="Q64" i="5"/>
  <c r="P64" i="5"/>
  <c r="M64" i="5"/>
  <c r="J64" i="5"/>
  <c r="R64" i="5"/>
  <c r="S50" i="5"/>
  <c r="O64" i="5"/>
  <c r="N64" i="5"/>
  <c r="S33" i="5"/>
  <c r="T21" i="5"/>
  <c r="S8" i="5"/>
  <c r="S7" i="5"/>
  <c r="T41" i="5"/>
  <c r="T11" i="5"/>
  <c r="T22" i="5"/>
  <c r="S31" i="5"/>
  <c r="S43" i="5"/>
  <c r="S9" i="5"/>
  <c r="T43" i="5"/>
  <c r="T7" i="5"/>
  <c r="S16" i="5"/>
  <c r="S67" i="5"/>
  <c r="T39" i="5"/>
  <c r="T46" i="5"/>
  <c r="S44" i="5"/>
  <c r="T26" i="5"/>
  <c r="T4" i="5"/>
  <c r="S24" i="5"/>
  <c r="S5" i="5"/>
  <c r="T16" i="5"/>
  <c r="T5" i="5"/>
  <c r="S14" i="5"/>
  <c r="S25" i="5"/>
  <c r="S37" i="5"/>
  <c r="T14" i="5"/>
  <c r="T25" i="5"/>
  <c r="T44" i="5"/>
  <c r="S2" i="5"/>
  <c r="T15" i="5"/>
  <c r="T24" i="5"/>
  <c r="S47" i="5"/>
  <c r="T66" i="5"/>
  <c r="S11" i="5"/>
  <c r="S22" i="5"/>
  <c r="S34" i="5"/>
  <c r="T47" i="5"/>
  <c r="S12" i="5"/>
  <c r="S23" i="5"/>
  <c r="S35" i="5"/>
  <c r="T12" i="5"/>
  <c r="T23" i="5"/>
  <c r="T35" i="5"/>
  <c r="Q48" i="5"/>
  <c r="S27" i="5"/>
  <c r="R17" i="5"/>
  <c r="T6" i="5"/>
  <c r="T18" i="5"/>
  <c r="R48" i="5"/>
  <c r="T27" i="5"/>
  <c r="S20" i="5"/>
  <c r="S18" i="5"/>
  <c r="S42" i="5"/>
  <c r="S13" i="5"/>
  <c r="N17" i="5"/>
  <c r="O17" i="5"/>
  <c r="S39" i="5"/>
  <c r="S45" i="5"/>
  <c r="T45" i="5"/>
  <c r="S69" i="5"/>
  <c r="S30" i="5"/>
  <c r="N32" i="5"/>
  <c r="S4" i="5"/>
  <c r="S10" i="5"/>
  <c r="T10" i="5"/>
  <c r="J32" i="5"/>
  <c r="J17" i="5"/>
  <c r="K32" i="5"/>
  <c r="T31" i="5"/>
  <c r="T38" i="5"/>
  <c r="M17" i="5"/>
  <c r="T13" i="5"/>
  <c r="K48" i="5"/>
  <c r="R32" i="5"/>
  <c r="N48" i="5"/>
  <c r="M32" i="5"/>
  <c r="T37" i="5"/>
  <c r="T33" i="5"/>
  <c r="P32" i="5"/>
  <c r="Q32" i="5"/>
  <c r="P17" i="5"/>
  <c r="Q17" i="5"/>
  <c r="K17" i="5"/>
  <c r="S15" i="5"/>
  <c r="S29" i="5"/>
  <c r="T36" i="5"/>
  <c r="T70" i="5"/>
  <c r="T20" i="5"/>
  <c r="J48" i="5"/>
  <c r="T30" i="5"/>
  <c r="O32" i="5"/>
  <c r="T29" i="5"/>
  <c r="P48" i="5"/>
  <c r="O48" i="5"/>
  <c r="T34" i="5"/>
  <c r="S19" i="5"/>
  <c r="S36" i="5"/>
  <c r="T19" i="5"/>
  <c r="S3" i="5"/>
  <c r="S21" i="5"/>
  <c r="T3" i="5"/>
  <c r="M48" i="5"/>
  <c r="T2" i="5"/>
  <c r="S5" i="1"/>
  <c r="T4" i="1"/>
  <c r="T3" i="1"/>
  <c r="S7" i="1"/>
  <c r="S6" i="1"/>
  <c r="S3" i="1"/>
  <c r="T7" i="1"/>
  <c r="T64" i="5" l="1"/>
  <c r="W64" i="5" s="1"/>
  <c r="S64" i="5"/>
  <c r="V64" i="5" s="1"/>
  <c r="S48" i="5"/>
  <c r="V48" i="5" s="1"/>
  <c r="T17" i="5"/>
  <c r="W17" i="5" s="1"/>
  <c r="S17" i="5"/>
  <c r="V17" i="5" s="1"/>
  <c r="T32" i="5"/>
  <c r="W32" i="5" s="1"/>
  <c r="S32" i="5"/>
  <c r="V32" i="5" s="1"/>
  <c r="T48" i="5"/>
  <c r="W48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<sst xmlns="http://schemas.openxmlformats.org/spreadsheetml/2006/main" count="125" uniqueCount="68">
  <si>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</si>
  <si>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</si>
  <si>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</si>
  <si>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</si>
  <si>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</si>
  <si>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</si>
  <si>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</si>
  <si>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</si>
  <si>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</si>
  <si>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</si>
  <si>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</si>
  <si>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</si>
  <si>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</si>
  <si>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</si>
  <si>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</si>
  <si>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</si>
  <si>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</si>
  <si>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</si>
  <si>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</si>
  <si>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</si>
  <si>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</si>
  <si>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</si>
  <si>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</si>
  <si>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</si>
  <si>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</si>
  <si>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</si>
  <si>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</si>
  <si>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</si>
  <si>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</si>
  <si>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</si>
  <si>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</si>
  <si>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</si>
  <si>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</si>
  <si>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</si>
  <si>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</si>
  <si>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</si>
  <si>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</si>
  <si>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</si>
  <si>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</si>
  <si>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</si>
  <si>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</si>
  <si>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</si>
  <si>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</si>
  <si>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Fizikalne veličine i mjerenja</t>
  </si>
  <si>
    <t>Prva pomoć i zaštita na radu</t>
  </si>
  <si>
    <t>Čovjek i zdravlje</t>
  </si>
  <si>
    <t>Osnove mehanike materijalne točke</t>
  </si>
  <si>
    <t>Propisi i sigurnost željezničkog prometa</t>
  </si>
  <si>
    <t>Željeznička infrastruktura</t>
  </si>
  <si>
    <t>Prijevozna sredstva u željezničkom prometu</t>
  </si>
  <si>
    <t>Informacijsko-komunikacijska tehnologija</t>
  </si>
  <si>
    <t>Regulacija željezničkog prometa</t>
  </si>
  <si>
    <t>Sastavljanje vlaka</t>
  </si>
  <si>
    <t>Održivost željezničkog prometa</t>
  </si>
  <si>
    <t>Putnik u željezničkom prometu</t>
  </si>
  <si>
    <t>Poslovna komunikacija u prometu</t>
  </si>
  <si>
    <t>Poslovna komunikacija na stranom jeziku</t>
  </si>
  <si>
    <t>Inteligentni transportni sustavi u prometu</t>
  </si>
  <si>
    <t>Prijevoz putnika u željezničkom prometu</t>
  </si>
  <si>
    <t>Poslovanje željezničkih prijevoznika</t>
  </si>
  <si>
    <t>Međunarodni prijevoz i prijevoz posebnih vrsta robe željeznicom</t>
  </si>
  <si>
    <t>Suvremeni oblici željezničkog prometa</t>
  </si>
  <si>
    <t>Psihologija rada u željezničkom prometu</t>
  </si>
  <si>
    <t>Ergonomija u željezničkom prometu</t>
  </si>
  <si>
    <t>Teretni prijevoz u željezničkom prometu</t>
  </si>
  <si>
    <t>Organizacija teretnog prijevoza</t>
  </si>
  <si>
    <t>Otpremanje i pratnja vlaka</t>
  </si>
  <si>
    <t>Prodaja usluge prijevoza i dokumentacija u željezničkom prometu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</si>
</sst>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18" t="s">
        <v>34</v>
      </c>
      <c r="K1" s="18" t="s">
        <v>35</v>
      </c>
      <c r="L1" s="3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5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6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6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7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1"/>
  <sheetViews>
    <sheetView tabSelected="1" topLeftCell="A39" workbookViewId="0">
      <selection activeCell="I52" sqref="I52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0" t="s">
        <v>22</v>
      </c>
      <c r="E1" s="90"/>
      <c r="F1" s="91" t="s">
        <v>23</v>
      </c>
      <c r="G1" s="92"/>
      <c r="H1" s="90" t="s">
        <v>24</v>
      </c>
      <c r="I1" s="93"/>
      <c r="J1" s="18" t="s">
        <v>34</v>
      </c>
      <c r="K1" s="18" t="s">
        <v>35</v>
      </c>
      <c r="L1" s="3" t="s">
        <v>1</v>
      </c>
      <c r="M1" s="88" t="s">
        <v>25</v>
      </c>
      <c r="N1" s="88"/>
      <c r="O1" s="88" t="s">
        <v>26</v>
      </c>
      <c r="P1" s="89"/>
      <c r="Q1" s="88" t="s">
        <v>27</v>
      </c>
      <c r="R1" s="8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82" t="s">
        <v>47</v>
      </c>
      <c r="C2" s="4">
        <v>6</v>
      </c>
      <c r="D2" s="5">
        <v>45</v>
      </c>
      <c r="E2" s="5">
        <v>50</v>
      </c>
      <c r="F2" s="83">
        <v>35</v>
      </c>
      <c r="G2" s="83">
        <v>55</v>
      </c>
      <c r="H2" s="6">
        <v>10</v>
      </c>
      <c r="I2" s="6">
        <v>15</v>
      </c>
      <c r="J2" s="54">
        <f>C2*F2/100</f>
        <v>2.1</v>
      </c>
      <c r="K2" s="54">
        <f>C2*G2/100</f>
        <v>3.3</v>
      </c>
      <c r="L2" s="55">
        <f>C2*25</f>
        <v>150</v>
      </c>
      <c r="M2" s="56">
        <f>C2*25*D2/100</f>
        <v>67.5</v>
      </c>
      <c r="N2" s="56">
        <f>C2*25*E2/100</f>
        <v>75</v>
      </c>
      <c r="O2" s="56">
        <f>C2*25*F2/100</f>
        <v>52.5</v>
      </c>
      <c r="P2" s="56">
        <f>C2*25*G2/100</f>
        <v>82.5</v>
      </c>
      <c r="Q2" s="56">
        <f>C2*25*H2/100</f>
        <v>15</v>
      </c>
      <c r="R2" s="56">
        <f>C2*25*I2/100</f>
        <v>22.5</v>
      </c>
      <c r="S2" s="56">
        <f>M2+O2</f>
        <v>120</v>
      </c>
      <c r="T2" s="56">
        <f>N2+P2</f>
        <v>157.5</v>
      </c>
      <c r="U2" s="46"/>
      <c r="V2" s="46"/>
      <c r="W2" s="46"/>
      <c r="X2" s="46"/>
    </row>
    <row r="3" spans="1:24" ht="12.9" customHeight="1" x14ac:dyDescent="0.3">
      <c r="A3" s="3">
        <v>1</v>
      </c>
      <c r="B3" s="84" t="s">
        <v>48</v>
      </c>
      <c r="C3" s="4">
        <v>8</v>
      </c>
      <c r="D3" s="5">
        <v>40</v>
      </c>
      <c r="E3" s="5">
        <v>50</v>
      </c>
      <c r="F3" s="83">
        <v>30</v>
      </c>
      <c r="G3" s="83">
        <v>55</v>
      </c>
      <c r="H3" s="6">
        <v>10</v>
      </c>
      <c r="I3" s="6">
        <v>15</v>
      </c>
      <c r="J3" s="14">
        <f t="shared" ref="J3:J16" si="0">C3*F3/100</f>
        <v>2.4</v>
      </c>
      <c r="K3" s="14">
        <f t="shared" ref="K3:K16" si="1">C3*G3/100</f>
        <v>4.4000000000000004</v>
      </c>
      <c r="L3" s="42">
        <f t="shared" ref="L3:L16" si="2">C3*25</f>
        <v>200</v>
      </c>
      <c r="M3" s="38">
        <f t="shared" ref="M3:M16" si="3">C3*25*D3/100</f>
        <v>80</v>
      </c>
      <c r="N3" s="38">
        <f t="shared" ref="N3:N47" si="4">C3*25*E3/100</f>
        <v>100</v>
      </c>
      <c r="O3" s="38">
        <f t="shared" ref="O3:O47" si="5">C3*25*F3/100</f>
        <v>60</v>
      </c>
      <c r="P3" s="38">
        <f t="shared" ref="P3:P47" si="6">C3*25*G3/100</f>
        <v>110</v>
      </c>
      <c r="Q3" s="38">
        <f t="shared" ref="Q3:Q31" si="7">C3*25*H3/100</f>
        <v>20</v>
      </c>
      <c r="R3" s="38">
        <f t="shared" ref="R3:R47" si="8">C3*25*I3/100</f>
        <v>30</v>
      </c>
      <c r="S3" s="38">
        <f t="shared" ref="S3:T18" si="9">M3+O3</f>
        <v>140</v>
      </c>
      <c r="T3" s="38">
        <f t="shared" si="9"/>
        <v>210</v>
      </c>
      <c r="U3" s="46"/>
      <c r="V3" s="46"/>
      <c r="W3" s="46"/>
      <c r="X3" s="46"/>
    </row>
    <row r="4" spans="1:24" ht="12.9" customHeight="1" x14ac:dyDescent="0.3">
      <c r="A4" s="3">
        <v>1</v>
      </c>
      <c r="B4" s="84" t="s">
        <v>49</v>
      </c>
      <c r="C4" s="4">
        <v>11</v>
      </c>
      <c r="D4" s="5">
        <v>30</v>
      </c>
      <c r="E4" s="5">
        <v>50</v>
      </c>
      <c r="F4" s="83">
        <v>40</v>
      </c>
      <c r="G4" s="83">
        <v>55</v>
      </c>
      <c r="H4" s="6">
        <v>10</v>
      </c>
      <c r="I4" s="6">
        <v>15</v>
      </c>
      <c r="J4" s="14">
        <f t="shared" si="0"/>
        <v>4.4000000000000004</v>
      </c>
      <c r="K4" s="14">
        <f t="shared" si="1"/>
        <v>6.05</v>
      </c>
      <c r="L4" s="42">
        <f t="shared" si="2"/>
        <v>275</v>
      </c>
      <c r="M4" s="38">
        <f t="shared" si="3"/>
        <v>82.5</v>
      </c>
      <c r="N4" s="38">
        <f t="shared" si="4"/>
        <v>137.5</v>
      </c>
      <c r="O4" s="38">
        <f t="shared" si="5"/>
        <v>110</v>
      </c>
      <c r="P4" s="38">
        <f t="shared" si="6"/>
        <v>151.25</v>
      </c>
      <c r="Q4" s="38">
        <f t="shared" si="7"/>
        <v>27.5</v>
      </c>
      <c r="R4" s="38">
        <f t="shared" si="8"/>
        <v>41.25</v>
      </c>
      <c r="S4" s="38">
        <f t="shared" si="9"/>
        <v>192.5</v>
      </c>
      <c r="T4" s="38">
        <f t="shared" si="9"/>
        <v>288.75</v>
      </c>
      <c r="U4" s="46"/>
      <c r="V4" s="46"/>
      <c r="W4" s="46"/>
      <c r="X4" s="46"/>
    </row>
    <row r="5" spans="1:24" ht="12.45" customHeight="1" x14ac:dyDescent="0.3">
      <c r="A5" s="3">
        <v>1</v>
      </c>
      <c r="B5" s="84" t="s">
        <v>43</v>
      </c>
      <c r="C5" s="4">
        <v>4</v>
      </c>
      <c r="D5" s="5">
        <v>35</v>
      </c>
      <c r="E5" s="5">
        <v>50</v>
      </c>
      <c r="F5" s="83">
        <v>20</v>
      </c>
      <c r="G5" s="83">
        <v>30</v>
      </c>
      <c r="H5" s="6">
        <v>25</v>
      </c>
      <c r="I5" s="6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12.9" customHeight="1" x14ac:dyDescent="0.3">
      <c r="A6" s="3">
        <v>1</v>
      </c>
      <c r="B6" s="84" t="s">
        <v>44</v>
      </c>
      <c r="C6" s="4">
        <v>3</v>
      </c>
      <c r="D6" s="5">
        <v>30</v>
      </c>
      <c r="E6" s="5">
        <v>40</v>
      </c>
      <c r="F6" s="83">
        <v>45</v>
      </c>
      <c r="G6" s="83">
        <v>70</v>
      </c>
      <c r="H6" s="6">
        <v>5</v>
      </c>
      <c r="I6" s="6">
        <v>10</v>
      </c>
      <c r="J6" s="14">
        <f t="shared" si="0"/>
        <v>1.35</v>
      </c>
      <c r="K6" s="14">
        <f t="shared" si="1"/>
        <v>2.1</v>
      </c>
      <c r="L6" s="42">
        <f t="shared" si="2"/>
        <v>75</v>
      </c>
      <c r="M6" s="38">
        <f t="shared" si="3"/>
        <v>22.5</v>
      </c>
      <c r="N6" s="38">
        <f t="shared" si="4"/>
        <v>30</v>
      </c>
      <c r="O6" s="38">
        <f t="shared" si="5"/>
        <v>33.75</v>
      </c>
      <c r="P6" s="38">
        <f t="shared" si="6"/>
        <v>52.5</v>
      </c>
      <c r="Q6" s="38">
        <f t="shared" si="7"/>
        <v>3.75</v>
      </c>
      <c r="R6" s="38">
        <f t="shared" si="8"/>
        <v>7.5</v>
      </c>
      <c r="S6" s="38">
        <f t="shared" si="9"/>
        <v>56.25</v>
      </c>
      <c r="T6" s="38">
        <f t="shared" si="9"/>
        <v>82.5</v>
      </c>
      <c r="U6" s="46"/>
      <c r="V6" s="46"/>
      <c r="W6" s="46"/>
      <c r="X6" s="46"/>
    </row>
    <row r="7" spans="1:24" x14ac:dyDescent="0.3">
      <c r="A7" s="3">
        <v>1</v>
      </c>
      <c r="B7" s="84" t="s">
        <v>50</v>
      </c>
      <c r="C7" s="8">
        <v>4</v>
      </c>
      <c r="D7" s="4">
        <v>5</v>
      </c>
      <c r="E7" s="5">
        <v>15</v>
      </c>
      <c r="F7" s="5">
        <v>40</v>
      </c>
      <c r="G7" s="83">
        <v>50</v>
      </c>
      <c r="H7" s="83">
        <v>40</v>
      </c>
      <c r="I7" s="6">
        <v>50</v>
      </c>
      <c r="J7" s="14">
        <f t="shared" si="0"/>
        <v>1.6</v>
      </c>
      <c r="K7" s="14">
        <f t="shared" si="1"/>
        <v>2</v>
      </c>
      <c r="L7" s="42">
        <f t="shared" si="2"/>
        <v>100</v>
      </c>
      <c r="M7" s="38">
        <f t="shared" si="3"/>
        <v>5</v>
      </c>
      <c r="N7" s="38">
        <f t="shared" si="4"/>
        <v>15</v>
      </c>
      <c r="O7" s="38">
        <f t="shared" si="5"/>
        <v>40</v>
      </c>
      <c r="P7" s="38">
        <f t="shared" si="6"/>
        <v>50</v>
      </c>
      <c r="Q7" s="38">
        <f t="shared" si="7"/>
        <v>40</v>
      </c>
      <c r="R7" s="38">
        <f t="shared" si="8"/>
        <v>50</v>
      </c>
      <c r="S7" s="38">
        <f t="shared" si="9"/>
        <v>45</v>
      </c>
      <c r="T7" s="38">
        <f t="shared" si="9"/>
        <v>65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4"/>
      <c r="E8" s="4"/>
      <c r="F8" s="4"/>
      <c r="G8" s="4"/>
      <c r="H8" s="4"/>
      <c r="I8" s="4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36</v>
      </c>
      <c r="D17" s="29"/>
      <c r="E17" s="29"/>
      <c r="F17" s="29"/>
      <c r="G17" s="29"/>
      <c r="H17" s="29"/>
      <c r="I17" s="29"/>
      <c r="J17" s="35">
        <f>SUM(J2:J16)</f>
        <v>12.65</v>
      </c>
      <c r="K17" s="35">
        <f>SUM(K2:K16)</f>
        <v>19.05</v>
      </c>
      <c r="L17" s="43"/>
      <c r="M17" s="35">
        <f>SUM(M2:M16)</f>
        <v>292.5</v>
      </c>
      <c r="N17" s="35">
        <f t="shared" ref="N17:R17" si="10">SUM(N2:N16)</f>
        <v>407.5</v>
      </c>
      <c r="O17" s="35">
        <f t="shared" si="10"/>
        <v>316.25</v>
      </c>
      <c r="P17" s="35">
        <f t="shared" si="10"/>
        <v>476.25</v>
      </c>
      <c r="Q17" s="35">
        <f t="shared" si="10"/>
        <v>131.25</v>
      </c>
      <c r="R17" s="35">
        <f t="shared" si="10"/>
        <v>191.25</v>
      </c>
      <c r="S17" s="40">
        <f>SUM(S2:S16)</f>
        <v>608.75</v>
      </c>
      <c r="T17" s="40">
        <f>SUM(T2:T16)</f>
        <v>883.75</v>
      </c>
      <c r="U17" s="47">
        <v>490</v>
      </c>
      <c r="V17" s="45">
        <f>U17+S17</f>
        <v>1098.75</v>
      </c>
      <c r="W17" s="45">
        <f>T17+U17</f>
        <v>1373.75</v>
      </c>
      <c r="X17" s="45">
        <v>1225</v>
      </c>
    </row>
    <row r="18" spans="1:24" x14ac:dyDescent="0.3">
      <c r="A18" s="1">
        <v>2</v>
      </c>
      <c r="B18" s="20" t="s">
        <v>51</v>
      </c>
      <c r="C18" s="4">
        <v>9</v>
      </c>
      <c r="D18" s="5">
        <v>30</v>
      </c>
      <c r="E18" s="5">
        <v>50</v>
      </c>
      <c r="F18" s="83">
        <v>40</v>
      </c>
      <c r="G18" s="83">
        <v>55</v>
      </c>
      <c r="H18" s="6">
        <v>10</v>
      </c>
      <c r="I18" s="6">
        <v>15</v>
      </c>
      <c r="J18" s="14">
        <f>(C18*F18)/100</f>
        <v>3.6</v>
      </c>
      <c r="K18" s="14">
        <f>C18*G18/100</f>
        <v>4.95</v>
      </c>
      <c r="L18" s="42">
        <f t="shared" ref="L18:L71" si="11">C18*25</f>
        <v>225</v>
      </c>
      <c r="M18" s="38">
        <f t="shared" ref="M18:M31" si="12">C18*25*D18/100</f>
        <v>67.5</v>
      </c>
      <c r="N18" s="38">
        <f t="shared" si="4"/>
        <v>112.5</v>
      </c>
      <c r="O18" s="38">
        <f t="shared" si="5"/>
        <v>90</v>
      </c>
      <c r="P18" s="38">
        <f t="shared" si="6"/>
        <v>123.75</v>
      </c>
      <c r="Q18" s="38">
        <f t="shared" si="7"/>
        <v>22.5</v>
      </c>
      <c r="R18" s="38">
        <f t="shared" si="8"/>
        <v>33.75</v>
      </c>
      <c r="S18" s="38">
        <f t="shared" si="9"/>
        <v>157.5</v>
      </c>
      <c r="T18" s="38">
        <f t="shared" si="9"/>
        <v>236.25</v>
      </c>
      <c r="U18" s="46"/>
      <c r="V18" s="46"/>
      <c r="W18" s="46"/>
      <c r="X18" s="46"/>
    </row>
    <row r="19" spans="1:24" x14ac:dyDescent="0.3">
      <c r="A19" s="1">
        <v>2</v>
      </c>
      <c r="B19" s="20" t="s">
        <v>52</v>
      </c>
      <c r="C19" s="4">
        <v>11</v>
      </c>
      <c r="D19" s="5">
        <v>20</v>
      </c>
      <c r="E19" s="5">
        <v>30</v>
      </c>
      <c r="F19" s="83">
        <v>50</v>
      </c>
      <c r="G19" s="83">
        <v>70</v>
      </c>
      <c r="H19" s="6">
        <v>10</v>
      </c>
      <c r="I19" s="6">
        <v>20</v>
      </c>
      <c r="J19" s="14">
        <f t="shared" ref="J19:J31" si="13">(C19*F19)/100</f>
        <v>5.5</v>
      </c>
      <c r="K19" s="14">
        <f t="shared" ref="K19:K31" si="14">C19*G19/100</f>
        <v>7.7</v>
      </c>
      <c r="L19" s="42">
        <f t="shared" si="11"/>
        <v>275</v>
      </c>
      <c r="M19" s="38">
        <f t="shared" si="12"/>
        <v>55</v>
      </c>
      <c r="N19" s="38">
        <f t="shared" si="4"/>
        <v>82.5</v>
      </c>
      <c r="O19" s="38">
        <f t="shared" si="5"/>
        <v>137.5</v>
      </c>
      <c r="P19" s="38">
        <f t="shared" si="6"/>
        <v>192.5</v>
      </c>
      <c r="Q19" s="38">
        <f t="shared" si="7"/>
        <v>27.5</v>
      </c>
      <c r="R19" s="38">
        <f t="shared" si="8"/>
        <v>55</v>
      </c>
      <c r="S19" s="38">
        <f t="shared" ref="S19:T47" si="15">M19+O19</f>
        <v>192.5</v>
      </c>
      <c r="T19" s="38">
        <f t="shared" si="15"/>
        <v>275</v>
      </c>
    </row>
    <row r="20" spans="1:24" x14ac:dyDescent="0.3">
      <c r="A20" s="1">
        <v>2</v>
      </c>
      <c r="B20" s="20" t="s">
        <v>53</v>
      </c>
      <c r="C20" s="4">
        <v>2</v>
      </c>
      <c r="D20" s="5">
        <v>35</v>
      </c>
      <c r="E20" s="5">
        <v>50</v>
      </c>
      <c r="F20" s="83">
        <v>35</v>
      </c>
      <c r="G20" s="83">
        <v>55</v>
      </c>
      <c r="H20" s="6">
        <v>10</v>
      </c>
      <c r="I20" s="6">
        <v>15</v>
      </c>
      <c r="J20" s="14">
        <f t="shared" si="13"/>
        <v>0.7</v>
      </c>
      <c r="K20" s="14">
        <f t="shared" si="14"/>
        <v>1.1000000000000001</v>
      </c>
      <c r="L20" s="42">
        <f t="shared" si="11"/>
        <v>50</v>
      </c>
      <c r="M20" s="38">
        <f t="shared" si="12"/>
        <v>17.5</v>
      </c>
      <c r="N20" s="38">
        <f t="shared" si="4"/>
        <v>25</v>
      </c>
      <c r="O20" s="38">
        <f t="shared" si="5"/>
        <v>17.5</v>
      </c>
      <c r="P20" s="38">
        <f t="shared" si="6"/>
        <v>27.5</v>
      </c>
      <c r="Q20" s="38">
        <f t="shared" si="7"/>
        <v>5</v>
      </c>
      <c r="R20" s="38">
        <f t="shared" si="8"/>
        <v>7.5</v>
      </c>
      <c r="S20" s="38">
        <f t="shared" si="15"/>
        <v>35</v>
      </c>
      <c r="T20" s="38">
        <f t="shared" si="15"/>
        <v>52.5</v>
      </c>
    </row>
    <row r="21" spans="1:24" x14ac:dyDescent="0.3">
      <c r="A21" s="1">
        <v>2</v>
      </c>
      <c r="B21" s="20" t="s">
        <v>54</v>
      </c>
      <c r="C21" s="4">
        <v>3</v>
      </c>
      <c r="D21" s="5">
        <v>40</v>
      </c>
      <c r="E21" s="5">
        <v>55</v>
      </c>
      <c r="F21" s="83">
        <v>30</v>
      </c>
      <c r="G21" s="83">
        <v>50</v>
      </c>
      <c r="H21" s="6">
        <v>10</v>
      </c>
      <c r="I21" s="6">
        <v>15</v>
      </c>
      <c r="J21" s="14">
        <f t="shared" si="13"/>
        <v>0.9</v>
      </c>
      <c r="K21" s="14">
        <f t="shared" si="14"/>
        <v>1.5</v>
      </c>
      <c r="L21" s="42">
        <f t="shared" si="11"/>
        <v>75</v>
      </c>
      <c r="M21" s="38">
        <f t="shared" si="12"/>
        <v>30</v>
      </c>
      <c r="N21" s="38">
        <f t="shared" si="4"/>
        <v>41.25</v>
      </c>
      <c r="O21" s="38">
        <f t="shared" si="5"/>
        <v>22.5</v>
      </c>
      <c r="P21" s="38">
        <f t="shared" si="6"/>
        <v>37.5</v>
      </c>
      <c r="Q21" s="38">
        <f t="shared" si="7"/>
        <v>7.5</v>
      </c>
      <c r="R21" s="38">
        <f t="shared" si="8"/>
        <v>11.25</v>
      </c>
      <c r="S21" s="38">
        <f t="shared" si="15"/>
        <v>52.5</v>
      </c>
      <c r="T21" s="38">
        <f t="shared" si="15"/>
        <v>78.75</v>
      </c>
    </row>
    <row r="22" spans="1:24" x14ac:dyDescent="0.3">
      <c r="A22" s="1">
        <v>2</v>
      </c>
      <c r="B22" s="25" t="s">
        <v>55</v>
      </c>
      <c r="C22" s="8">
        <v>2</v>
      </c>
      <c r="D22" s="8">
        <v>40</v>
      </c>
      <c r="E22" s="8">
        <v>55</v>
      </c>
      <c r="F22" s="8">
        <v>35</v>
      </c>
      <c r="G22" s="8">
        <v>50</v>
      </c>
      <c r="H22" s="8">
        <v>5</v>
      </c>
      <c r="I22" s="8">
        <v>15</v>
      </c>
      <c r="J22" s="14">
        <f t="shared" si="13"/>
        <v>0.7</v>
      </c>
      <c r="K22" s="14">
        <f t="shared" si="14"/>
        <v>1</v>
      </c>
      <c r="L22" s="42">
        <f t="shared" si="11"/>
        <v>50</v>
      </c>
      <c r="M22" s="38">
        <f t="shared" si="12"/>
        <v>20</v>
      </c>
      <c r="N22" s="38">
        <f t="shared" si="4"/>
        <v>27.5</v>
      </c>
      <c r="O22" s="38">
        <f t="shared" si="5"/>
        <v>17.5</v>
      </c>
      <c r="P22" s="38">
        <f t="shared" si="6"/>
        <v>25</v>
      </c>
      <c r="Q22" s="38">
        <f t="shared" si="7"/>
        <v>2.5</v>
      </c>
      <c r="R22" s="38">
        <f t="shared" si="8"/>
        <v>7.5</v>
      </c>
      <c r="S22" s="38">
        <f t="shared" si="15"/>
        <v>37.5</v>
      </c>
      <c r="T22" s="38">
        <f t="shared" si="15"/>
        <v>52.5</v>
      </c>
    </row>
    <row r="23" spans="1:24" x14ac:dyDescent="0.3">
      <c r="A23" s="1">
        <v>2</v>
      </c>
      <c r="B23" s="21" t="s">
        <v>56</v>
      </c>
      <c r="C23" s="38">
        <v>4</v>
      </c>
      <c r="D23" s="6">
        <v>50</v>
      </c>
      <c r="E23" s="6">
        <v>70</v>
      </c>
      <c r="F23" s="5">
        <v>10</v>
      </c>
      <c r="G23" s="5">
        <v>20</v>
      </c>
      <c r="H23" s="6">
        <v>20</v>
      </c>
      <c r="I23" s="6">
        <v>30</v>
      </c>
      <c r="J23" s="14">
        <f t="shared" si="13"/>
        <v>0.4</v>
      </c>
      <c r="K23" s="14">
        <f t="shared" si="14"/>
        <v>0.8</v>
      </c>
      <c r="L23" s="42">
        <f t="shared" si="11"/>
        <v>100</v>
      </c>
      <c r="M23" s="38">
        <f t="shared" si="12"/>
        <v>50</v>
      </c>
      <c r="N23" s="38">
        <f t="shared" si="4"/>
        <v>70</v>
      </c>
      <c r="O23" s="38">
        <f t="shared" si="5"/>
        <v>10</v>
      </c>
      <c r="P23" s="38">
        <f t="shared" si="6"/>
        <v>20</v>
      </c>
      <c r="Q23" s="38">
        <f t="shared" si="7"/>
        <v>20</v>
      </c>
      <c r="R23" s="38">
        <f t="shared" si="8"/>
        <v>30</v>
      </c>
      <c r="S23" s="38">
        <f t="shared" si="15"/>
        <v>60</v>
      </c>
      <c r="T23" s="38">
        <f t="shared" si="15"/>
        <v>90</v>
      </c>
    </row>
    <row r="24" spans="1:24" x14ac:dyDescent="0.3">
      <c r="A24" s="1">
        <v>2</v>
      </c>
      <c r="B24" s="22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1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2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s="32" customFormat="1" x14ac:dyDescent="0.3">
      <c r="A32" s="33" t="s">
        <v>33</v>
      </c>
      <c r="B32" s="28"/>
      <c r="C32" s="35">
        <f>SUM(C18:C31)</f>
        <v>31</v>
      </c>
      <c r="D32" s="29"/>
      <c r="E32" s="29"/>
      <c r="F32" s="29"/>
      <c r="G32" s="29"/>
      <c r="H32" s="29"/>
      <c r="I32" s="29"/>
      <c r="J32" s="34">
        <f>SUM(J18:J31)</f>
        <v>11.799999999999999</v>
      </c>
      <c r="K32" s="34">
        <f>SUM(K18:K31)</f>
        <v>17.05</v>
      </c>
      <c r="L32" s="43"/>
      <c r="M32" s="35">
        <f>SUM(M18:M31)</f>
        <v>240</v>
      </c>
      <c r="N32" s="35">
        <f>SUM(N18:N31)</f>
        <v>358.75</v>
      </c>
      <c r="O32" s="35">
        <f>SUM(O18:O31)</f>
        <v>295</v>
      </c>
      <c r="P32" s="35">
        <f>SUM(P18:P31)</f>
        <v>426.25</v>
      </c>
      <c r="Q32" s="35">
        <f>SUM(Q18:Q31)</f>
        <v>85</v>
      </c>
      <c r="R32" s="35">
        <f>SUM(R18:R31)</f>
        <v>145</v>
      </c>
      <c r="S32" s="40">
        <f>SUM(S18:S31)</f>
        <v>535</v>
      </c>
      <c r="T32" s="40">
        <f>SUM(T18:T31)</f>
        <v>785</v>
      </c>
      <c r="U32" s="30">
        <v>490</v>
      </c>
      <c r="V32" s="45">
        <f>U32+S32</f>
        <v>1025</v>
      </c>
      <c r="W32" s="45">
        <f>T32+U32</f>
        <v>1275</v>
      </c>
      <c r="X32" s="31">
        <v>1225</v>
      </c>
    </row>
    <row r="33" spans="1:24" x14ac:dyDescent="0.3">
      <c r="A33" s="1">
        <v>3</v>
      </c>
      <c r="B33" s="20" t="s">
        <v>58</v>
      </c>
      <c r="C33" s="4">
        <v>10</v>
      </c>
      <c r="D33" s="5">
        <v>25</v>
      </c>
      <c r="E33" s="5">
        <v>30</v>
      </c>
      <c r="F33" s="83">
        <v>50</v>
      </c>
      <c r="G33" s="83">
        <v>55</v>
      </c>
      <c r="H33" s="6">
        <v>10</v>
      </c>
      <c r="I33" s="6">
        <v>20</v>
      </c>
      <c r="J33" s="13">
        <f t="shared" ref="J33:K49" si="16">(C33*F33)/100</f>
        <v>5</v>
      </c>
      <c r="K33" s="13">
        <f t="shared" ref="K33:K47" si="17">C33*G33/100</f>
        <v>5.5</v>
      </c>
      <c r="L33" s="42">
        <f t="shared" si="11"/>
        <v>250</v>
      </c>
      <c r="M33" s="38">
        <f t="shared" ref="M33:M47" si="18">C33*25*D33/100</f>
        <v>62.5</v>
      </c>
      <c r="N33" s="38">
        <f t="shared" si="4"/>
        <v>75</v>
      </c>
      <c r="O33" s="38">
        <f t="shared" si="5"/>
        <v>125</v>
      </c>
      <c r="P33" s="38">
        <f t="shared" si="6"/>
        <v>137.5</v>
      </c>
      <c r="Q33" s="38">
        <f t="shared" ref="Q33:Q47" si="19">C33*25*H33/100</f>
        <v>25</v>
      </c>
      <c r="R33" s="38">
        <f t="shared" si="8"/>
        <v>50</v>
      </c>
      <c r="S33" s="38">
        <f t="shared" si="15"/>
        <v>187.5</v>
      </c>
      <c r="T33" s="38">
        <f t="shared" si="15"/>
        <v>212.5</v>
      </c>
      <c r="U33" s="10"/>
    </row>
    <row r="34" spans="1:24" x14ac:dyDescent="0.3">
      <c r="A34" s="1">
        <v>3</v>
      </c>
      <c r="B34" s="21" t="s">
        <v>45</v>
      </c>
      <c r="C34" s="38">
        <v>4</v>
      </c>
      <c r="D34" s="6">
        <v>60</v>
      </c>
      <c r="E34" s="6">
        <v>80</v>
      </c>
      <c r="F34" s="5">
        <v>10</v>
      </c>
      <c r="G34" s="5">
        <v>20</v>
      </c>
      <c r="H34" s="6">
        <v>10</v>
      </c>
      <c r="I34" s="6">
        <v>20</v>
      </c>
      <c r="J34" s="13">
        <f t="shared" si="16"/>
        <v>0.4</v>
      </c>
      <c r="K34" s="13">
        <f t="shared" si="17"/>
        <v>0.8</v>
      </c>
      <c r="L34" s="42">
        <f t="shared" si="11"/>
        <v>100</v>
      </c>
      <c r="M34" s="38">
        <f t="shared" si="18"/>
        <v>60</v>
      </c>
      <c r="N34" s="38">
        <f t="shared" si="4"/>
        <v>80</v>
      </c>
      <c r="O34" s="38">
        <f t="shared" si="5"/>
        <v>10</v>
      </c>
      <c r="P34" s="38">
        <f t="shared" si="6"/>
        <v>20</v>
      </c>
      <c r="Q34" s="38">
        <f t="shared" si="19"/>
        <v>10</v>
      </c>
      <c r="R34" s="38">
        <f t="shared" si="8"/>
        <v>20</v>
      </c>
      <c r="S34" s="38">
        <f t="shared" si="15"/>
        <v>70</v>
      </c>
      <c r="T34" s="38">
        <f t="shared" si="15"/>
        <v>100</v>
      </c>
      <c r="U34" s="10"/>
    </row>
    <row r="35" spans="1:24" x14ac:dyDescent="0.3">
      <c r="A35" s="1">
        <v>3</v>
      </c>
      <c r="B35" s="21" t="s">
        <v>59</v>
      </c>
      <c r="C35" s="38">
        <v>6</v>
      </c>
      <c r="D35" s="6">
        <v>45</v>
      </c>
      <c r="E35" s="6">
        <v>60</v>
      </c>
      <c r="F35" s="5">
        <v>20</v>
      </c>
      <c r="G35" s="5">
        <v>35</v>
      </c>
      <c r="H35" s="6">
        <v>15</v>
      </c>
      <c r="I35" s="6">
        <v>20</v>
      </c>
      <c r="J35" s="13">
        <f t="shared" si="16"/>
        <v>1.2</v>
      </c>
      <c r="K35" s="13">
        <f t="shared" si="17"/>
        <v>2.1</v>
      </c>
      <c r="L35" s="42">
        <f t="shared" si="11"/>
        <v>150</v>
      </c>
      <c r="M35" s="38">
        <f t="shared" si="18"/>
        <v>67.5</v>
      </c>
      <c r="N35" s="38">
        <f t="shared" si="4"/>
        <v>90</v>
      </c>
      <c r="O35" s="38">
        <f t="shared" si="5"/>
        <v>30</v>
      </c>
      <c r="P35" s="38">
        <f t="shared" si="6"/>
        <v>52.5</v>
      </c>
      <c r="Q35" s="38">
        <f t="shared" si="19"/>
        <v>22.5</v>
      </c>
      <c r="R35" s="38">
        <f t="shared" si="8"/>
        <v>30</v>
      </c>
      <c r="S35" s="38">
        <f t="shared" si="15"/>
        <v>97.5</v>
      </c>
      <c r="T35" s="38">
        <f t="shared" si="15"/>
        <v>142.5</v>
      </c>
      <c r="U35" s="10"/>
    </row>
    <row r="36" spans="1:24" ht="27.6" x14ac:dyDescent="0.3">
      <c r="A36" s="1">
        <v>3</v>
      </c>
      <c r="B36" s="21" t="s">
        <v>60</v>
      </c>
      <c r="C36" s="38">
        <v>6</v>
      </c>
      <c r="D36" s="6">
        <v>45</v>
      </c>
      <c r="E36" s="6">
        <v>60</v>
      </c>
      <c r="F36" s="5">
        <v>25</v>
      </c>
      <c r="G36" s="5">
        <v>45</v>
      </c>
      <c r="H36" s="6">
        <v>5</v>
      </c>
      <c r="I36" s="6">
        <v>15</v>
      </c>
      <c r="J36" s="13">
        <f t="shared" si="16"/>
        <v>1.5</v>
      </c>
      <c r="K36" s="13">
        <f t="shared" si="17"/>
        <v>2.7</v>
      </c>
      <c r="L36" s="42">
        <f t="shared" si="11"/>
        <v>150</v>
      </c>
      <c r="M36" s="38">
        <f t="shared" si="18"/>
        <v>67.5</v>
      </c>
      <c r="N36" s="38">
        <f t="shared" si="4"/>
        <v>90</v>
      </c>
      <c r="O36" s="38">
        <f t="shared" si="5"/>
        <v>37.5</v>
      </c>
      <c r="P36" s="38">
        <f t="shared" si="6"/>
        <v>67.5</v>
      </c>
      <c r="Q36" s="38">
        <f t="shared" si="19"/>
        <v>7.5</v>
      </c>
      <c r="R36" s="38">
        <f t="shared" si="8"/>
        <v>22.5</v>
      </c>
      <c r="S36" s="38">
        <f t="shared" si="15"/>
        <v>105</v>
      </c>
      <c r="T36" s="38">
        <f t="shared" si="15"/>
        <v>157.5</v>
      </c>
      <c r="U36" s="10"/>
    </row>
    <row r="37" spans="1:24" x14ac:dyDescent="0.3">
      <c r="A37" s="1">
        <v>3</v>
      </c>
      <c r="B37" s="21" t="s">
        <v>61</v>
      </c>
      <c r="C37" s="38">
        <v>8</v>
      </c>
      <c r="D37" s="6">
        <v>30</v>
      </c>
      <c r="E37" s="6">
        <v>50</v>
      </c>
      <c r="F37" s="5">
        <v>40</v>
      </c>
      <c r="G37" s="5">
        <v>65</v>
      </c>
      <c r="H37" s="6">
        <v>10</v>
      </c>
      <c r="I37" s="6">
        <v>15</v>
      </c>
      <c r="J37" s="13">
        <f t="shared" si="16"/>
        <v>3.2</v>
      </c>
      <c r="K37" s="13">
        <f t="shared" si="17"/>
        <v>5.2</v>
      </c>
      <c r="L37" s="42">
        <f t="shared" si="11"/>
        <v>200</v>
      </c>
      <c r="M37" s="38">
        <f t="shared" si="18"/>
        <v>60</v>
      </c>
      <c r="N37" s="38">
        <f t="shared" si="4"/>
        <v>100</v>
      </c>
      <c r="O37" s="38">
        <f t="shared" si="5"/>
        <v>80</v>
      </c>
      <c r="P37" s="38">
        <f t="shared" si="6"/>
        <v>130</v>
      </c>
      <c r="Q37" s="38">
        <f t="shared" si="19"/>
        <v>20</v>
      </c>
      <c r="R37" s="38">
        <f t="shared" si="8"/>
        <v>30</v>
      </c>
      <c r="S37" s="38">
        <f t="shared" si="15"/>
        <v>140</v>
      </c>
      <c r="T37" s="38">
        <f t="shared" si="15"/>
        <v>230</v>
      </c>
      <c r="U37" s="10"/>
    </row>
    <row r="38" spans="1:24" x14ac:dyDescent="0.3">
      <c r="A38" s="1">
        <v>3</v>
      </c>
      <c r="B38" s="22"/>
      <c r="C38" s="38"/>
      <c r="D38" s="6"/>
      <c r="E38" s="6"/>
      <c r="F38" s="5"/>
      <c r="G38" s="5"/>
      <c r="H38" s="6"/>
      <c r="I38" s="6"/>
      <c r="J38" s="13">
        <f t="shared" si="16"/>
        <v>0</v>
      </c>
      <c r="K38" s="13">
        <f t="shared" si="17"/>
        <v>0</v>
      </c>
      <c r="L38" s="42">
        <f t="shared" si="11"/>
        <v>0</v>
      </c>
      <c r="M38" s="38">
        <f t="shared" si="18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19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3">
      <c r="A39" s="1">
        <v>3</v>
      </c>
      <c r="B39" s="21"/>
      <c r="C39" s="38"/>
      <c r="D39" s="6"/>
      <c r="E39" s="6"/>
      <c r="F39" s="5"/>
      <c r="G39" s="5"/>
      <c r="H39" s="6"/>
      <c r="I39" s="6"/>
      <c r="J39" s="13">
        <f t="shared" si="16"/>
        <v>0</v>
      </c>
      <c r="K39" s="13">
        <f t="shared" si="17"/>
        <v>0</v>
      </c>
      <c r="L39" s="42">
        <f t="shared" si="11"/>
        <v>0</v>
      </c>
      <c r="M39" s="38">
        <f t="shared" si="18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19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2"/>
      <c r="C40" s="38"/>
      <c r="D40" s="6"/>
      <c r="E40" s="6"/>
      <c r="F40" s="5"/>
      <c r="G40" s="5"/>
      <c r="H40" s="6"/>
      <c r="I40" s="6"/>
      <c r="J40" s="13">
        <f t="shared" si="16"/>
        <v>0</v>
      </c>
      <c r="K40" s="13">
        <f t="shared" si="17"/>
        <v>0</v>
      </c>
      <c r="L40" s="42">
        <f t="shared" si="11"/>
        <v>0</v>
      </c>
      <c r="M40" s="38">
        <f t="shared" si="18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19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1"/>
      <c r="C41" s="38"/>
      <c r="D41" s="6"/>
      <c r="E41" s="6"/>
      <c r="F41" s="5"/>
      <c r="G41" s="5"/>
      <c r="H41" s="6"/>
      <c r="I41" s="6"/>
      <c r="J41" s="13">
        <f t="shared" si="16"/>
        <v>0</v>
      </c>
      <c r="K41" s="13">
        <f t="shared" si="17"/>
        <v>0</v>
      </c>
      <c r="L41" s="42">
        <f t="shared" si="11"/>
        <v>0</v>
      </c>
      <c r="M41" s="38">
        <f t="shared" si="18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19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6"/>
        <v>0</v>
      </c>
      <c r="K42" s="13">
        <f t="shared" si="17"/>
        <v>0</v>
      </c>
      <c r="L42" s="42">
        <f t="shared" si="11"/>
        <v>0</v>
      </c>
      <c r="M42" s="38">
        <f t="shared" si="18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19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6"/>
        <v>0</v>
      </c>
      <c r="K43" s="13">
        <f t="shared" si="17"/>
        <v>0</v>
      </c>
      <c r="L43" s="42">
        <f t="shared" si="11"/>
        <v>0</v>
      </c>
      <c r="M43" s="38">
        <f t="shared" si="18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19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6"/>
        <v>0</v>
      </c>
      <c r="K44" s="13">
        <f t="shared" si="17"/>
        <v>0</v>
      </c>
      <c r="L44" s="42">
        <f t="shared" si="11"/>
        <v>0</v>
      </c>
      <c r="M44" s="38">
        <f t="shared" si="18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19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6"/>
        <v>0</v>
      </c>
      <c r="K45" s="13">
        <f t="shared" si="17"/>
        <v>0</v>
      </c>
      <c r="L45" s="42">
        <f t="shared" si="11"/>
        <v>0</v>
      </c>
      <c r="M45" s="38">
        <f t="shared" si="18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19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6"/>
        <v>0</v>
      </c>
      <c r="K46" s="13">
        <f t="shared" si="17"/>
        <v>0</v>
      </c>
      <c r="L46" s="42">
        <f t="shared" si="11"/>
        <v>0</v>
      </c>
      <c r="M46" s="38">
        <f t="shared" si="18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19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6"/>
        <v>0</v>
      </c>
      <c r="K47" s="13">
        <f t="shared" si="17"/>
        <v>0</v>
      </c>
      <c r="L47" s="42">
        <f t="shared" si="11"/>
        <v>0</v>
      </c>
      <c r="M47" s="38">
        <f t="shared" si="18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19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s="32" customFormat="1" x14ac:dyDescent="0.3">
      <c r="A48" s="36" t="s">
        <v>33</v>
      </c>
      <c r="B48" s="28"/>
      <c r="C48" s="35">
        <f>SUM(C33:C47)</f>
        <v>34</v>
      </c>
      <c r="D48" s="29"/>
      <c r="E48" s="29"/>
      <c r="F48" s="29"/>
      <c r="G48" s="29"/>
      <c r="H48" s="29"/>
      <c r="I48" s="29"/>
      <c r="J48" s="35">
        <f>SUM(J38:J47)</f>
        <v>0</v>
      </c>
      <c r="K48" s="35">
        <f>SUM(K38:K47)</f>
        <v>0</v>
      </c>
      <c r="L48" s="43"/>
      <c r="M48" s="35">
        <f t="shared" ref="M48:T48" si="20">SUM(M33:M47)</f>
        <v>317.5</v>
      </c>
      <c r="N48" s="35">
        <f t="shared" si="20"/>
        <v>435</v>
      </c>
      <c r="O48" s="35">
        <f t="shared" si="20"/>
        <v>282.5</v>
      </c>
      <c r="P48" s="35">
        <f t="shared" si="20"/>
        <v>407.5</v>
      </c>
      <c r="Q48" s="35">
        <f t="shared" si="20"/>
        <v>85</v>
      </c>
      <c r="R48" s="35">
        <f t="shared" si="20"/>
        <v>152.5</v>
      </c>
      <c r="S48" s="40">
        <f t="shared" si="20"/>
        <v>600</v>
      </c>
      <c r="T48" s="40">
        <f t="shared" si="20"/>
        <v>842.5</v>
      </c>
      <c r="U48" s="31">
        <v>455</v>
      </c>
      <c r="V48" s="45">
        <f>S48+U48</f>
        <v>1055</v>
      </c>
      <c r="W48" s="45">
        <f>T48+U48</f>
        <v>1297.5</v>
      </c>
      <c r="X48" s="31">
        <v>1225</v>
      </c>
    </row>
    <row r="49" spans="1:24" x14ac:dyDescent="0.3">
      <c r="A49" s="1">
        <v>4</v>
      </c>
      <c r="B49" s="20" t="s">
        <v>64</v>
      </c>
      <c r="C49" s="38">
        <v>7</v>
      </c>
      <c r="D49" s="6">
        <v>40</v>
      </c>
      <c r="E49" s="6">
        <v>50</v>
      </c>
      <c r="F49" s="5">
        <v>30</v>
      </c>
      <c r="G49" s="5">
        <v>55</v>
      </c>
      <c r="H49" s="6">
        <v>10</v>
      </c>
      <c r="I49" s="6">
        <v>15</v>
      </c>
      <c r="J49" s="53">
        <f t="shared" si="16"/>
        <v>2.1</v>
      </c>
      <c r="K49" s="53">
        <f t="shared" si="16"/>
        <v>22</v>
      </c>
      <c r="L49" s="42">
        <f t="shared" ref="L49:L63" si="21">C49*25</f>
        <v>175</v>
      </c>
      <c r="M49" s="38">
        <f t="shared" ref="M49" si="22">C49*25*D49/100</f>
        <v>70</v>
      </c>
      <c r="N49" s="38">
        <f t="shared" ref="N49" si="23">C49*25*E49/100</f>
        <v>87.5</v>
      </c>
      <c r="O49" s="38">
        <f t="shared" ref="O49" si="24">C49*25*F49/100</f>
        <v>52.5</v>
      </c>
      <c r="P49" s="38">
        <f t="shared" ref="P49" si="25">C49*25*G49/100</f>
        <v>96.25</v>
      </c>
      <c r="Q49" s="38">
        <f t="shared" ref="Q49" si="26">C49*25*H49/100</f>
        <v>17.5</v>
      </c>
      <c r="R49" s="38">
        <f t="shared" ref="R49" si="27">C49*25*I49/100</f>
        <v>26.25</v>
      </c>
      <c r="S49" s="51">
        <f t="shared" ref="S49" si="28">M49+O49</f>
        <v>122.5</v>
      </c>
      <c r="T49" s="51">
        <f t="shared" ref="T49" si="29">N49+P49</f>
        <v>183.75</v>
      </c>
      <c r="U49" s="49"/>
      <c r="V49" s="49"/>
      <c r="W49" s="49"/>
      <c r="X49" s="49"/>
    </row>
    <row r="50" spans="1:24" x14ac:dyDescent="0.3">
      <c r="A50" s="1">
        <v>4</v>
      </c>
      <c r="B50" s="20" t="s">
        <v>65</v>
      </c>
      <c r="C50" s="38">
        <v>8</v>
      </c>
      <c r="D50" s="6">
        <v>40</v>
      </c>
      <c r="E50" s="6">
        <v>50</v>
      </c>
      <c r="F50" s="5">
        <v>40</v>
      </c>
      <c r="G50" s="5">
        <v>55</v>
      </c>
      <c r="H50" s="6">
        <v>10</v>
      </c>
      <c r="I50" s="6">
        <v>15</v>
      </c>
      <c r="J50" s="53">
        <f t="shared" ref="J50:J63" si="30">(C50*F50)/100</f>
        <v>3.2</v>
      </c>
      <c r="K50" s="53">
        <f t="shared" ref="K50:K63" si="31">(D50*G50)/100</f>
        <v>22</v>
      </c>
      <c r="L50" s="42">
        <f t="shared" si="21"/>
        <v>200</v>
      </c>
      <c r="M50" s="38">
        <f t="shared" ref="M50:M63" si="32">C50*25*D50/100</f>
        <v>80</v>
      </c>
      <c r="N50" s="38">
        <f t="shared" ref="N50:N63" si="33">C50*25*E50/100</f>
        <v>100</v>
      </c>
      <c r="O50" s="38">
        <f t="shared" ref="O50:O63" si="34">C50*25*F50/100</f>
        <v>80</v>
      </c>
      <c r="P50" s="38">
        <f t="shared" ref="P50:P63" si="35">C50*25*G50/100</f>
        <v>110</v>
      </c>
      <c r="Q50" s="38">
        <f t="shared" ref="Q50:Q63" si="36">C50*25*H50/100</f>
        <v>20</v>
      </c>
      <c r="R50" s="38">
        <f t="shared" ref="R50:R63" si="37">C50*25*I50/100</f>
        <v>30</v>
      </c>
      <c r="S50" s="51">
        <f t="shared" ref="S50:S63" si="38">M50+O50</f>
        <v>160</v>
      </c>
      <c r="T50" s="51">
        <f t="shared" ref="T50:T63" si="39">N50+P50</f>
        <v>210</v>
      </c>
      <c r="U50" s="49"/>
      <c r="V50" s="49"/>
      <c r="W50" s="49"/>
      <c r="X50" s="49"/>
    </row>
    <row r="51" spans="1:24" x14ac:dyDescent="0.3">
      <c r="A51" s="1">
        <v>4</v>
      </c>
      <c r="B51" s="20" t="s">
        <v>66</v>
      </c>
      <c r="C51" s="38">
        <v>10</v>
      </c>
      <c r="D51" s="6">
        <v>20</v>
      </c>
      <c r="E51" s="6">
        <v>25</v>
      </c>
      <c r="F51" s="5">
        <v>55</v>
      </c>
      <c r="G51" s="5">
        <v>60</v>
      </c>
      <c r="H51" s="6">
        <v>15</v>
      </c>
      <c r="I51" s="6">
        <v>20</v>
      </c>
      <c r="J51" s="53">
        <f t="shared" si="30"/>
        <v>5.5</v>
      </c>
      <c r="K51" s="53">
        <f t="shared" si="31"/>
        <v>12</v>
      </c>
      <c r="L51" s="42">
        <f t="shared" si="21"/>
        <v>250</v>
      </c>
      <c r="M51" s="38">
        <f t="shared" si="32"/>
        <v>50</v>
      </c>
      <c r="N51" s="38">
        <f t="shared" si="33"/>
        <v>62.5</v>
      </c>
      <c r="O51" s="38">
        <f t="shared" si="34"/>
        <v>137.5</v>
      </c>
      <c r="P51" s="38">
        <f t="shared" si="35"/>
        <v>150</v>
      </c>
      <c r="Q51" s="38">
        <f t="shared" si="36"/>
        <v>37.5</v>
      </c>
      <c r="R51" s="38">
        <f t="shared" si="37"/>
        <v>50</v>
      </c>
      <c r="S51" s="51">
        <f t="shared" si="38"/>
        <v>187.5</v>
      </c>
      <c r="T51" s="51">
        <f t="shared" si="39"/>
        <v>212.5</v>
      </c>
      <c r="U51" s="49"/>
      <c r="V51" s="49"/>
      <c r="W51" s="49"/>
      <c r="X51" s="49"/>
    </row>
    <row r="52" spans="1:24" ht="27.6" x14ac:dyDescent="0.3">
      <c r="A52" s="1">
        <v>4</v>
      </c>
      <c r="B52" s="20" t="s">
        <v>67</v>
      </c>
      <c r="C52" s="38">
        <v>9</v>
      </c>
      <c r="D52" s="6">
        <v>30</v>
      </c>
      <c r="E52" s="6">
        <v>45</v>
      </c>
      <c r="F52" s="5">
        <v>35</v>
      </c>
      <c r="G52" s="5">
        <v>55</v>
      </c>
      <c r="H52" s="6">
        <v>15</v>
      </c>
      <c r="I52" s="6">
        <v>20</v>
      </c>
      <c r="J52" s="53">
        <f t="shared" si="30"/>
        <v>3.15</v>
      </c>
      <c r="K52" s="53">
        <f t="shared" si="31"/>
        <v>16.5</v>
      </c>
      <c r="L52" s="42">
        <f t="shared" si="21"/>
        <v>225</v>
      </c>
      <c r="M52" s="38">
        <f t="shared" si="32"/>
        <v>67.5</v>
      </c>
      <c r="N52" s="38">
        <f t="shared" si="33"/>
        <v>101.25</v>
      </c>
      <c r="O52" s="38">
        <f t="shared" si="34"/>
        <v>78.75</v>
      </c>
      <c r="P52" s="38">
        <f t="shared" si="35"/>
        <v>123.75</v>
      </c>
      <c r="Q52" s="38">
        <f t="shared" si="36"/>
        <v>33.75</v>
      </c>
      <c r="R52" s="38">
        <f t="shared" si="37"/>
        <v>45</v>
      </c>
      <c r="S52" s="51">
        <f t="shared" si="38"/>
        <v>146.25</v>
      </c>
      <c r="T52" s="51">
        <f t="shared" si="39"/>
        <v>225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0"/>
        <v>0</v>
      </c>
      <c r="K53" s="53">
        <f t="shared" si="31"/>
        <v>0</v>
      </c>
      <c r="L53" s="42">
        <f t="shared" si="21"/>
        <v>0</v>
      </c>
      <c r="M53" s="38">
        <f t="shared" si="32"/>
        <v>0</v>
      </c>
      <c r="N53" s="38">
        <f t="shared" si="33"/>
        <v>0</v>
      </c>
      <c r="O53" s="38">
        <f t="shared" si="34"/>
        <v>0</v>
      </c>
      <c r="P53" s="38">
        <f t="shared" si="35"/>
        <v>0</v>
      </c>
      <c r="Q53" s="38">
        <f t="shared" si="36"/>
        <v>0</v>
      </c>
      <c r="R53" s="38">
        <f t="shared" si="37"/>
        <v>0</v>
      </c>
      <c r="S53" s="51">
        <f t="shared" si="38"/>
        <v>0</v>
      </c>
      <c r="T53" s="51">
        <f t="shared" si="39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0"/>
        <v>0</v>
      </c>
      <c r="K54" s="53">
        <f t="shared" si="31"/>
        <v>0</v>
      </c>
      <c r="L54" s="42">
        <f t="shared" si="21"/>
        <v>0</v>
      </c>
      <c r="M54" s="38">
        <f t="shared" si="32"/>
        <v>0</v>
      </c>
      <c r="N54" s="38">
        <f t="shared" si="33"/>
        <v>0</v>
      </c>
      <c r="O54" s="38">
        <f t="shared" si="34"/>
        <v>0</v>
      </c>
      <c r="P54" s="38">
        <f t="shared" si="35"/>
        <v>0</v>
      </c>
      <c r="Q54" s="38">
        <f t="shared" si="36"/>
        <v>0</v>
      </c>
      <c r="R54" s="38">
        <f t="shared" si="37"/>
        <v>0</v>
      </c>
      <c r="S54" s="51">
        <f t="shared" si="38"/>
        <v>0</v>
      </c>
      <c r="T54" s="51">
        <f t="shared" si="39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0"/>
        <v>0</v>
      </c>
      <c r="K55" s="53">
        <f t="shared" si="31"/>
        <v>0</v>
      </c>
      <c r="L55" s="42">
        <f t="shared" si="21"/>
        <v>0</v>
      </c>
      <c r="M55" s="38">
        <f t="shared" si="32"/>
        <v>0</v>
      </c>
      <c r="N55" s="38">
        <f t="shared" si="33"/>
        <v>0</v>
      </c>
      <c r="O55" s="38">
        <f t="shared" si="34"/>
        <v>0</v>
      </c>
      <c r="P55" s="38">
        <f t="shared" si="35"/>
        <v>0</v>
      </c>
      <c r="Q55" s="38">
        <f t="shared" si="36"/>
        <v>0</v>
      </c>
      <c r="R55" s="38">
        <f t="shared" si="37"/>
        <v>0</v>
      </c>
      <c r="S55" s="51">
        <f t="shared" si="38"/>
        <v>0</v>
      </c>
      <c r="T55" s="51">
        <f t="shared" si="39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0"/>
        <v>0</v>
      </c>
      <c r="K56" s="53">
        <f t="shared" si="31"/>
        <v>0</v>
      </c>
      <c r="L56" s="42">
        <f t="shared" si="21"/>
        <v>0</v>
      </c>
      <c r="M56" s="38">
        <f t="shared" si="32"/>
        <v>0</v>
      </c>
      <c r="N56" s="38">
        <f t="shared" si="33"/>
        <v>0</v>
      </c>
      <c r="O56" s="38">
        <f t="shared" si="34"/>
        <v>0</v>
      </c>
      <c r="P56" s="38">
        <f t="shared" si="35"/>
        <v>0</v>
      </c>
      <c r="Q56" s="38">
        <f t="shared" si="36"/>
        <v>0</v>
      </c>
      <c r="R56" s="38">
        <f t="shared" si="37"/>
        <v>0</v>
      </c>
      <c r="S56" s="51">
        <f t="shared" si="38"/>
        <v>0</v>
      </c>
      <c r="T56" s="51">
        <f t="shared" si="39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0"/>
        <v>0</v>
      </c>
      <c r="K57" s="53">
        <f t="shared" si="31"/>
        <v>0</v>
      </c>
      <c r="L57" s="42">
        <f t="shared" si="21"/>
        <v>0</v>
      </c>
      <c r="M57" s="38">
        <f t="shared" si="32"/>
        <v>0</v>
      </c>
      <c r="N57" s="38">
        <f t="shared" si="33"/>
        <v>0</v>
      </c>
      <c r="O57" s="38">
        <f t="shared" si="34"/>
        <v>0</v>
      </c>
      <c r="P57" s="38">
        <f t="shared" si="35"/>
        <v>0</v>
      </c>
      <c r="Q57" s="38">
        <f t="shared" si="36"/>
        <v>0</v>
      </c>
      <c r="R57" s="38">
        <f t="shared" si="37"/>
        <v>0</v>
      </c>
      <c r="S57" s="51">
        <f t="shared" si="38"/>
        <v>0</v>
      </c>
      <c r="T57" s="51">
        <f t="shared" si="39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0"/>
        <v>0</v>
      </c>
      <c r="K58" s="53">
        <f t="shared" si="31"/>
        <v>0</v>
      </c>
      <c r="L58" s="42">
        <f t="shared" si="21"/>
        <v>0</v>
      </c>
      <c r="M58" s="38">
        <f t="shared" si="32"/>
        <v>0</v>
      </c>
      <c r="N58" s="38">
        <f t="shared" si="33"/>
        <v>0</v>
      </c>
      <c r="O58" s="38">
        <f t="shared" si="34"/>
        <v>0</v>
      </c>
      <c r="P58" s="38">
        <f t="shared" si="35"/>
        <v>0</v>
      </c>
      <c r="Q58" s="38">
        <f t="shared" si="36"/>
        <v>0</v>
      </c>
      <c r="R58" s="38">
        <f t="shared" si="37"/>
        <v>0</v>
      </c>
      <c r="S58" s="51">
        <f t="shared" si="38"/>
        <v>0</v>
      </c>
      <c r="T58" s="51">
        <f t="shared" si="39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0"/>
        <v>0</v>
      </c>
      <c r="K59" s="53">
        <f t="shared" si="31"/>
        <v>0</v>
      </c>
      <c r="L59" s="42">
        <f t="shared" si="21"/>
        <v>0</v>
      </c>
      <c r="M59" s="38">
        <f t="shared" si="32"/>
        <v>0</v>
      </c>
      <c r="N59" s="38">
        <f t="shared" si="33"/>
        <v>0</v>
      </c>
      <c r="O59" s="38">
        <f t="shared" si="34"/>
        <v>0</v>
      </c>
      <c r="P59" s="38">
        <f t="shared" si="35"/>
        <v>0</v>
      </c>
      <c r="Q59" s="38">
        <f t="shared" si="36"/>
        <v>0</v>
      </c>
      <c r="R59" s="38">
        <f t="shared" si="37"/>
        <v>0</v>
      </c>
      <c r="S59" s="51">
        <f t="shared" si="38"/>
        <v>0</v>
      </c>
      <c r="T59" s="51">
        <f t="shared" si="39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0"/>
        <v>0</v>
      </c>
      <c r="K60" s="53">
        <f t="shared" si="31"/>
        <v>0</v>
      </c>
      <c r="L60" s="42">
        <f t="shared" si="21"/>
        <v>0</v>
      </c>
      <c r="M60" s="38">
        <f t="shared" si="32"/>
        <v>0</v>
      </c>
      <c r="N60" s="38">
        <f t="shared" si="33"/>
        <v>0</v>
      </c>
      <c r="O60" s="38">
        <f t="shared" si="34"/>
        <v>0</v>
      </c>
      <c r="P60" s="38">
        <f t="shared" si="35"/>
        <v>0</v>
      </c>
      <c r="Q60" s="38">
        <f t="shared" si="36"/>
        <v>0</v>
      </c>
      <c r="R60" s="38">
        <f t="shared" si="37"/>
        <v>0</v>
      </c>
      <c r="S60" s="51">
        <f t="shared" si="38"/>
        <v>0</v>
      </c>
      <c r="T60" s="51">
        <f t="shared" si="39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0"/>
        <v>0</v>
      </c>
      <c r="K61" s="53">
        <f t="shared" si="31"/>
        <v>0</v>
      </c>
      <c r="L61" s="42">
        <f t="shared" si="21"/>
        <v>0</v>
      </c>
      <c r="M61" s="38">
        <f t="shared" si="32"/>
        <v>0</v>
      </c>
      <c r="N61" s="38">
        <f t="shared" si="33"/>
        <v>0</v>
      </c>
      <c r="O61" s="38">
        <f t="shared" si="34"/>
        <v>0</v>
      </c>
      <c r="P61" s="38">
        <f t="shared" si="35"/>
        <v>0</v>
      </c>
      <c r="Q61" s="38">
        <f t="shared" si="36"/>
        <v>0</v>
      </c>
      <c r="R61" s="38">
        <f t="shared" si="37"/>
        <v>0</v>
      </c>
      <c r="S61" s="51">
        <f t="shared" si="38"/>
        <v>0</v>
      </c>
      <c r="T61" s="51">
        <f t="shared" si="39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0"/>
        <v>0</v>
      </c>
      <c r="K62" s="53">
        <f t="shared" si="31"/>
        <v>0</v>
      </c>
      <c r="L62" s="42">
        <f t="shared" si="21"/>
        <v>0</v>
      </c>
      <c r="M62" s="38">
        <f t="shared" si="32"/>
        <v>0</v>
      </c>
      <c r="N62" s="38">
        <f t="shared" si="33"/>
        <v>0</v>
      </c>
      <c r="O62" s="38">
        <f t="shared" si="34"/>
        <v>0</v>
      </c>
      <c r="P62" s="38">
        <f t="shared" si="35"/>
        <v>0</v>
      </c>
      <c r="Q62" s="38">
        <f t="shared" si="36"/>
        <v>0</v>
      </c>
      <c r="R62" s="38">
        <f t="shared" si="37"/>
        <v>0</v>
      </c>
      <c r="S62" s="51">
        <f t="shared" si="38"/>
        <v>0</v>
      </c>
      <c r="T62" s="51">
        <f t="shared" si="39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0"/>
        <v>0</v>
      </c>
      <c r="K63" s="53">
        <f t="shared" si="31"/>
        <v>0</v>
      </c>
      <c r="L63" s="42">
        <f t="shared" si="21"/>
        <v>0</v>
      </c>
      <c r="M63" s="38">
        <f t="shared" si="32"/>
        <v>0</v>
      </c>
      <c r="N63" s="38">
        <f t="shared" si="33"/>
        <v>0</v>
      </c>
      <c r="O63" s="38">
        <f t="shared" si="34"/>
        <v>0</v>
      </c>
      <c r="P63" s="38">
        <f t="shared" si="35"/>
        <v>0</v>
      </c>
      <c r="Q63" s="38">
        <f t="shared" si="36"/>
        <v>0</v>
      </c>
      <c r="R63" s="38">
        <f t="shared" si="37"/>
        <v>0</v>
      </c>
      <c r="S63" s="51">
        <f t="shared" si="38"/>
        <v>0</v>
      </c>
      <c r="T63" s="51">
        <f t="shared" si="39"/>
        <v>0</v>
      </c>
      <c r="U63" s="49"/>
      <c r="V63" s="49"/>
      <c r="W63" s="49"/>
      <c r="X63" s="49"/>
    </row>
    <row r="64" spans="1:24" s="32" customFormat="1" x14ac:dyDescent="0.3">
      <c r="A64" s="50" t="s">
        <v>33</v>
      </c>
      <c r="B64" s="28"/>
      <c r="C64" s="35">
        <f>SUM(C49:C63)</f>
        <v>34</v>
      </c>
      <c r="D64" s="29"/>
      <c r="E64" s="29"/>
      <c r="F64" s="29"/>
      <c r="G64" s="29"/>
      <c r="H64" s="29"/>
      <c r="I64" s="29"/>
      <c r="J64" s="35">
        <f>SUM(J49:J63)</f>
        <v>13.950000000000001</v>
      </c>
      <c r="K64" s="35">
        <f>SUM(K49:K63)</f>
        <v>72.5</v>
      </c>
      <c r="L64" s="43"/>
      <c r="M64" s="35">
        <f>SUM(M49:M63)</f>
        <v>267.5</v>
      </c>
      <c r="N64" s="35">
        <f t="shared" ref="N64:T64" si="40">SUM(N49:N63)</f>
        <v>351.25</v>
      </c>
      <c r="O64" s="35">
        <f t="shared" si="40"/>
        <v>348.75</v>
      </c>
      <c r="P64" s="35">
        <f t="shared" si="40"/>
        <v>480</v>
      </c>
      <c r="Q64" s="35">
        <f t="shared" si="40"/>
        <v>108.75</v>
      </c>
      <c r="R64" s="35">
        <f t="shared" si="40"/>
        <v>151.25</v>
      </c>
      <c r="S64" s="52">
        <f t="shared" si="40"/>
        <v>616.25</v>
      </c>
      <c r="T64" s="52">
        <f t="shared" si="40"/>
        <v>831.25</v>
      </c>
      <c r="U64" s="31">
        <v>480</v>
      </c>
      <c r="V64" s="45">
        <f>S64+U64</f>
        <v>1096.25</v>
      </c>
      <c r="W64" s="45">
        <f>T64+U64</f>
        <v>1311.25</v>
      </c>
      <c r="X64" s="31">
        <v>1120</v>
      </c>
    </row>
    <row r="65" spans="1:24" x14ac:dyDescent="0.3">
      <c r="A65" s="26" t="s">
        <v>18</v>
      </c>
      <c r="J65" s="38"/>
      <c r="K65" s="38"/>
      <c r="L65" s="42"/>
      <c r="M65" s="38"/>
      <c r="N65" s="38"/>
      <c r="O65" s="38"/>
      <c r="P65" s="38"/>
      <c r="Q65" s="38"/>
      <c r="R65" s="38"/>
      <c r="S65" s="48"/>
      <c r="T65" s="48"/>
      <c r="U65" s="49"/>
      <c r="V65" s="49"/>
      <c r="W65" s="49"/>
      <c r="X65" s="49"/>
    </row>
    <row r="66" spans="1:24" ht="27.6" x14ac:dyDescent="0.3">
      <c r="A66" s="37"/>
      <c r="B66" s="20" t="s">
        <v>57</v>
      </c>
      <c r="C66" s="38">
        <v>4</v>
      </c>
      <c r="D66" s="6">
        <v>35</v>
      </c>
      <c r="E66" s="6">
        <v>55</v>
      </c>
      <c r="F66" s="5">
        <v>35</v>
      </c>
      <c r="G66" s="5">
        <v>50</v>
      </c>
      <c r="H66" s="6">
        <v>10</v>
      </c>
      <c r="I66" s="6">
        <v>15</v>
      </c>
      <c r="J66" s="14">
        <f t="shared" ref="J66:J72" si="41">(C66*F66)/100</f>
        <v>1.4</v>
      </c>
      <c r="K66" s="14">
        <f t="shared" ref="K66:K72" si="42">C66*G66/100</f>
        <v>2</v>
      </c>
      <c r="L66" s="42">
        <f t="shared" si="11"/>
        <v>100</v>
      </c>
      <c r="M66" s="38">
        <f t="shared" ref="M66:M72" si="43">C66*25*D66/100</f>
        <v>35</v>
      </c>
      <c r="N66" s="38">
        <f t="shared" ref="N66:N72" si="44">C66*25*E66/100</f>
        <v>55</v>
      </c>
      <c r="O66" s="38">
        <f t="shared" ref="O66:O72" si="45">C66*25*F66/100</f>
        <v>35</v>
      </c>
      <c r="P66" s="38">
        <f t="shared" ref="P66:P72" si="46">C66*25*G66/100</f>
        <v>50</v>
      </c>
      <c r="Q66" s="38">
        <f t="shared" ref="Q66:Q72" si="47">C66*25*H66/100</f>
        <v>10</v>
      </c>
      <c r="R66" s="38">
        <f t="shared" ref="R66:R72" si="48">C66*25*I66/100</f>
        <v>15</v>
      </c>
      <c r="S66" s="38">
        <f t="shared" ref="S66:T72" si="49">M66+O66</f>
        <v>70</v>
      </c>
      <c r="T66" s="38">
        <f t="shared" si="49"/>
        <v>105</v>
      </c>
    </row>
    <row r="67" spans="1:24" x14ac:dyDescent="0.3">
      <c r="A67" s="37"/>
      <c r="B67" s="20" t="s">
        <v>46</v>
      </c>
      <c r="C67" s="38">
        <v>4</v>
      </c>
      <c r="D67" s="6">
        <v>35</v>
      </c>
      <c r="E67" s="6">
        <v>50</v>
      </c>
      <c r="F67" s="5">
        <v>20</v>
      </c>
      <c r="G67" s="5">
        <v>30</v>
      </c>
      <c r="H67" s="6">
        <v>25</v>
      </c>
      <c r="I67" s="6">
        <v>40</v>
      </c>
      <c r="J67" s="14">
        <f t="shared" si="41"/>
        <v>0.8</v>
      </c>
      <c r="K67" s="14">
        <f t="shared" si="42"/>
        <v>1.2</v>
      </c>
      <c r="L67" s="42">
        <f t="shared" si="11"/>
        <v>100</v>
      </c>
      <c r="M67" s="38">
        <f t="shared" si="43"/>
        <v>35</v>
      </c>
      <c r="N67" s="38">
        <f t="shared" si="44"/>
        <v>50</v>
      </c>
      <c r="O67" s="38">
        <f t="shared" si="45"/>
        <v>20</v>
      </c>
      <c r="P67" s="38">
        <f t="shared" si="46"/>
        <v>30</v>
      </c>
      <c r="Q67" s="38">
        <f t="shared" si="47"/>
        <v>25</v>
      </c>
      <c r="R67" s="38">
        <f t="shared" si="48"/>
        <v>40</v>
      </c>
      <c r="S67" s="38">
        <f t="shared" si="49"/>
        <v>55</v>
      </c>
      <c r="T67" s="38">
        <f t="shared" si="49"/>
        <v>80</v>
      </c>
    </row>
    <row r="68" spans="1:24" x14ac:dyDescent="0.3">
      <c r="A68" s="37"/>
      <c r="B68" s="20" t="s">
        <v>62</v>
      </c>
      <c r="C68" s="6">
        <v>4</v>
      </c>
      <c r="D68" s="6">
        <v>40</v>
      </c>
      <c r="E68" s="5">
        <v>60</v>
      </c>
      <c r="F68" s="5">
        <v>25</v>
      </c>
      <c r="G68" s="6">
        <v>40</v>
      </c>
      <c r="H68" s="6">
        <v>15</v>
      </c>
      <c r="I68" s="6">
        <v>20</v>
      </c>
      <c r="J68" s="14" t="e">
        <f>(#REF!*#REF!)/100</f>
        <v>#REF!</v>
      </c>
      <c r="K68" s="14" t="e">
        <f>#REF!*#REF!/100</f>
        <v>#REF!</v>
      </c>
      <c r="L68" s="42" t="e">
        <f>#REF!*25</f>
        <v>#REF!</v>
      </c>
      <c r="M68" s="38" t="e">
        <f>#REF!*25*#REF!/100</f>
        <v>#REF!</v>
      </c>
      <c r="N68" s="38" t="e">
        <f>#REF!*25*#REF!/100</f>
        <v>#REF!</v>
      </c>
      <c r="O68" s="38" t="e">
        <f>#REF!*25*#REF!/100</f>
        <v>#REF!</v>
      </c>
      <c r="P68" s="38" t="e">
        <f>#REF!*25*#REF!/100</f>
        <v>#REF!</v>
      </c>
      <c r="Q68" s="38" t="e">
        <f>#REF!*25*#REF!/100</f>
        <v>#REF!</v>
      </c>
      <c r="R68" s="38" t="e">
        <f>#REF!*25*I68/100</f>
        <v>#REF!</v>
      </c>
      <c r="S68" s="38" t="e">
        <f t="shared" si="49"/>
        <v>#REF!</v>
      </c>
      <c r="T68" s="38" t="e">
        <f t="shared" si="49"/>
        <v>#REF!</v>
      </c>
    </row>
    <row r="69" spans="1:24" x14ac:dyDescent="0.3">
      <c r="A69" s="37"/>
      <c r="B69" s="20" t="s">
        <v>63</v>
      </c>
      <c r="C69" s="38">
        <v>4</v>
      </c>
      <c r="D69" s="6">
        <v>40</v>
      </c>
      <c r="E69" s="6">
        <v>50</v>
      </c>
      <c r="F69" s="5">
        <v>25</v>
      </c>
      <c r="G69" s="5">
        <v>50</v>
      </c>
      <c r="H69" s="6">
        <v>15</v>
      </c>
      <c r="I69" s="6">
        <v>20</v>
      </c>
      <c r="J69" s="14">
        <f t="shared" si="41"/>
        <v>1</v>
      </c>
      <c r="K69" s="14">
        <f t="shared" si="42"/>
        <v>2</v>
      </c>
      <c r="L69" s="42">
        <f t="shared" si="11"/>
        <v>100</v>
      </c>
      <c r="M69" s="38">
        <f t="shared" si="43"/>
        <v>40</v>
      </c>
      <c r="N69" s="38">
        <f t="shared" si="44"/>
        <v>50</v>
      </c>
      <c r="O69" s="38">
        <f t="shared" si="45"/>
        <v>25</v>
      </c>
      <c r="P69" s="38">
        <f t="shared" si="46"/>
        <v>50</v>
      </c>
      <c r="Q69" s="38">
        <f t="shared" si="47"/>
        <v>15</v>
      </c>
      <c r="R69" s="38">
        <f t="shared" si="48"/>
        <v>20</v>
      </c>
      <c r="S69" s="38">
        <f t="shared" si="49"/>
        <v>65</v>
      </c>
      <c r="T69" s="38">
        <f t="shared" si="49"/>
        <v>100</v>
      </c>
    </row>
    <row r="70" spans="1:24" x14ac:dyDescent="0.3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41"/>
        <v>0</v>
      </c>
      <c r="K70" s="14">
        <f t="shared" si="42"/>
        <v>0</v>
      </c>
      <c r="L70" s="42">
        <f t="shared" si="11"/>
        <v>0</v>
      </c>
      <c r="M70" s="38">
        <f t="shared" si="43"/>
        <v>0</v>
      </c>
      <c r="N70" s="38">
        <f t="shared" si="44"/>
        <v>0</v>
      </c>
      <c r="O70" s="38">
        <f t="shared" si="45"/>
        <v>0</v>
      </c>
      <c r="P70" s="38">
        <f t="shared" si="46"/>
        <v>0</v>
      </c>
      <c r="Q70" s="38">
        <f t="shared" si="47"/>
        <v>0</v>
      </c>
      <c r="R70" s="38">
        <f t="shared" si="48"/>
        <v>0</v>
      </c>
      <c r="S70" s="38">
        <f t="shared" si="49"/>
        <v>0</v>
      </c>
      <c r="T70" s="38">
        <f t="shared" si="49"/>
        <v>0</v>
      </c>
    </row>
    <row r="71" spans="1:24" x14ac:dyDescent="0.25">
      <c r="A71" s="3"/>
      <c r="B71" s="15"/>
      <c r="C71" s="38"/>
      <c r="D71" s="6"/>
      <c r="E71" s="6"/>
      <c r="F71" s="5"/>
      <c r="G71" s="5"/>
      <c r="H71" s="6"/>
      <c r="I71" s="6"/>
      <c r="J71" s="14">
        <f t="shared" si="41"/>
        <v>0</v>
      </c>
      <c r="K71" s="14">
        <f t="shared" si="42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25">
      <c r="A72" s="3"/>
      <c r="B72" s="15"/>
      <c r="C72" s="38"/>
      <c r="D72" s="6"/>
      <c r="E72" s="6"/>
      <c r="F72" s="5"/>
      <c r="G72" s="5"/>
      <c r="H72" s="6"/>
      <c r="I72" s="6"/>
      <c r="J72" s="14">
        <f t="shared" si="41"/>
        <v>0</v>
      </c>
      <c r="K72" s="14">
        <f t="shared" si="42"/>
        <v>0</v>
      </c>
      <c r="L72" s="42"/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3">
      <c r="A73" s="3"/>
      <c r="B73" s="22"/>
      <c r="C73" s="38"/>
      <c r="D73" s="6"/>
      <c r="E73" s="6"/>
      <c r="F73" s="5"/>
      <c r="G73" s="5"/>
      <c r="H73" s="6"/>
      <c r="I73" s="6"/>
      <c r="J73" s="14"/>
      <c r="K73" s="14"/>
      <c r="L73" s="42"/>
      <c r="M73" s="38"/>
      <c r="N73" s="38"/>
      <c r="O73" s="38"/>
      <c r="P73" s="38"/>
      <c r="Q73" s="38"/>
      <c r="R73" s="38"/>
      <c r="S73" s="38"/>
      <c r="T73" s="38"/>
    </row>
    <row r="74" spans="1:24" x14ac:dyDescent="0.25">
      <c r="A74" s="3"/>
      <c r="B74" s="15"/>
      <c r="C74" s="38"/>
      <c r="D74" s="6"/>
      <c r="E74" s="6"/>
      <c r="F74" s="5"/>
      <c r="G74" s="5"/>
      <c r="H74" s="6"/>
      <c r="I74" s="6"/>
      <c r="J74" s="14"/>
      <c r="K74" s="14"/>
      <c r="L74" s="42"/>
      <c r="M74" s="38"/>
      <c r="N74" s="38"/>
      <c r="O74" s="38"/>
      <c r="P74" s="38"/>
      <c r="Q74" s="38"/>
      <c r="R74" s="38"/>
      <c r="S74" s="38"/>
      <c r="T74" s="38"/>
    </row>
    <row r="75" spans="1:24" s="9" customFormat="1" ht="21.9" customHeight="1" x14ac:dyDescent="0.25">
      <c r="A75" s="3"/>
      <c r="B75" s="15"/>
      <c r="C75" s="38"/>
      <c r="D75" s="6"/>
      <c r="E75" s="6"/>
      <c r="F75" s="5"/>
      <c r="G75" s="5"/>
      <c r="H75" s="6"/>
      <c r="I75" s="6"/>
      <c r="J75" s="14"/>
      <c r="K75" s="14"/>
      <c r="L75" s="42"/>
      <c r="M75" s="38"/>
      <c r="N75" s="38"/>
      <c r="O75" s="38"/>
      <c r="P75" s="38"/>
      <c r="Q75" s="38"/>
      <c r="R75" s="38"/>
      <c r="S75" s="38"/>
      <c r="T75" s="38"/>
    </row>
    <row r="76" spans="1:24" s="12" customFormat="1" x14ac:dyDescent="0.3">
      <c r="A76" s="3"/>
      <c r="J76" s="14"/>
      <c r="K76" s="14"/>
      <c r="L76" s="42"/>
      <c r="M76" s="38"/>
      <c r="N76" s="38"/>
      <c r="O76" s="38"/>
      <c r="P76" s="38"/>
      <c r="Q76" s="38"/>
      <c r="R76" s="38"/>
      <c r="S76" s="38"/>
      <c r="T76" s="38"/>
    </row>
    <row r="77" spans="1:24" s="12" customFormat="1" ht="22.2" customHeight="1" x14ac:dyDescent="0.3">
      <c r="A77" s="26" t="s">
        <v>32</v>
      </c>
      <c r="C77" s="38"/>
      <c r="D77" s="6"/>
      <c r="E77" s="6"/>
      <c r="F77" s="5"/>
      <c r="G77" s="5"/>
      <c r="H77" s="6"/>
      <c r="I77" s="6"/>
      <c r="J77" s="14"/>
      <c r="K77" s="14"/>
      <c r="L77" s="42"/>
      <c r="M77" s="42"/>
      <c r="N77" s="42"/>
      <c r="O77" s="42"/>
      <c r="P77" s="42"/>
      <c r="Q77" s="42"/>
      <c r="R77" s="42"/>
      <c r="S77" s="42"/>
      <c r="T77" s="42"/>
    </row>
    <row r="78" spans="1:24" ht="19.8" customHeight="1" x14ac:dyDescent="0.3">
      <c r="A78" s="86"/>
      <c r="B78" s="23" t="s">
        <v>17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x14ac:dyDescent="0.3">
      <c r="A79" s="87"/>
      <c r="B79" s="24" t="s">
        <v>3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x14ac:dyDescent="0.3">
      <c r="B80" s="24" t="s">
        <v>19</v>
      </c>
    </row>
    <row r="81" spans="2:2" x14ac:dyDescent="0.3">
      <c r="B81" s="24" t="s">
        <v>16</v>
      </c>
    </row>
  </sheetData>
  <mergeCells count="7">
    <mergeCell ref="O1:P1"/>
    <mergeCell ref="Q1:R1"/>
    <mergeCell ref="A78:A79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59" customWidth="1"/>
    <col min="2" max="2" width="9.109375" style="59"/>
    <col min="3" max="3" width="13.88671875" style="59" customWidth="1"/>
    <col min="4" max="5" width="9.109375" style="59"/>
    <col min="6" max="6" width="10.5546875" style="59" customWidth="1"/>
    <col min="7" max="8" width="9.109375" style="59"/>
    <col min="9" max="9" width="10.33203125" style="59" customWidth="1"/>
    <col min="10" max="11" width="9.109375" style="59"/>
    <col min="12" max="12" width="11" style="59" customWidth="1"/>
    <col min="13" max="13" width="9.109375" style="59"/>
    <col min="14" max="14" width="14.77734375" style="59" customWidth="1"/>
    <col min="15" max="15" width="13.77734375" style="59" customWidth="1"/>
    <col min="16" max="16" width="9.109375" style="59"/>
    <col min="17" max="17" width="8.88671875" customWidth="1"/>
    <col min="18" max="16384" width="9.109375" style="59"/>
  </cols>
  <sheetData>
    <row r="1" spans="1:16" s="59" customFormat="1" ht="12.6" x14ac:dyDescent="0.2">
      <c r="A1" s="95" t="s">
        <v>38</v>
      </c>
      <c r="B1" s="96" t="s">
        <v>39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 t="s">
        <v>11</v>
      </c>
      <c r="O1" s="96" t="s">
        <v>40</v>
      </c>
    </row>
    <row r="2" spans="1:16" s="59" customFormat="1" ht="12.6" x14ac:dyDescent="0.2">
      <c r="A2" s="95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96"/>
      <c r="O2" s="96"/>
    </row>
    <row r="3" spans="1:16" s="59" customFormat="1" ht="12.6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6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6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6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6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2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2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6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6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6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</row>
    <row r="18" spans="1:13" s="59" customFormat="1" ht="12.6" x14ac:dyDescent="0.2">
      <c r="A18" s="70"/>
      <c r="B18" s="71"/>
      <c r="C18" s="71"/>
      <c r="D18" s="71"/>
    </row>
    <row r="19" spans="1:13" s="59" customFormat="1" ht="12.6" x14ac:dyDescent="0.2">
      <c r="A19" s="94" t="s">
        <v>38</v>
      </c>
      <c r="B19" s="94" t="s">
        <v>42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1:13" s="59" customFormat="1" ht="12.6" x14ac:dyDescent="0.2">
      <c r="A20" s="94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6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6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2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6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6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6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2025-01-30T11:59:14Z</dcterms:modified>
</cp:coreProperties>
</file>