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05_GTiAVT_IZRACUN SATI\4.2\MEDIJSKI TEHNIČAR, 4.2\"/>
    </mc:Choice>
  </mc:AlternateContent>
  <xr:revisionPtr revIDLastSave="0" documentId="13_ncr:1_{45E64343-B9A3-49FB-87A3-FA8254EB051D}" xr6:coauthVersionLast="47" xr6:coauthVersionMax="47" xr10:uidLastSave="{00000000-0000-0000-0000-000000000000}"/>
  <bookViews>
    <workbookView xWindow="468" yWindow="192" windowWidth="22728" windowHeight="12000" activeTab="1" xr2:uid="{00000000-000D-0000-FFFF-FFFF00000000}"/>
  </bookViews>
  <sheets>
    <sheet name="Izračun_4.2_MT" sheetId="5" r:id="rId1"/>
    <sheet name="OOP 4.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6" l="1"/>
  <c r="J16" i="6"/>
  <c r="G16" i="6"/>
  <c r="D16" i="6"/>
  <c r="K31" i="5" l="1"/>
  <c r="L31" i="5"/>
  <c r="M31" i="5"/>
  <c r="N31" i="5"/>
  <c r="T31" i="5" s="1"/>
  <c r="O31" i="5"/>
  <c r="P31" i="5"/>
  <c r="Q31" i="5"/>
  <c r="R31" i="5"/>
  <c r="S31" i="5" l="1"/>
  <c r="C29" i="5" l="1"/>
  <c r="C23" i="5"/>
  <c r="C17" i="5"/>
  <c r="C10" i="5"/>
  <c r="C41" i="5" l="1"/>
  <c r="C44" i="5" s="1"/>
  <c r="M22" i="5" l="1"/>
  <c r="E16" i="6"/>
  <c r="O16" i="6" s="1"/>
  <c r="C16" i="6"/>
  <c r="K28" i="5" l="1"/>
  <c r="K27" i="5"/>
  <c r="K26" i="5"/>
  <c r="K25" i="5"/>
  <c r="K24" i="5"/>
  <c r="J32" i="5"/>
  <c r="J31" i="5"/>
  <c r="K29" i="5" l="1"/>
  <c r="M25" i="5"/>
  <c r="N25" i="5"/>
  <c r="O25" i="5"/>
  <c r="P25" i="5"/>
  <c r="Q25" i="5"/>
  <c r="R25" i="5"/>
  <c r="M26" i="5"/>
  <c r="N26" i="5"/>
  <c r="O26" i="5"/>
  <c r="P26" i="5"/>
  <c r="Q26" i="5"/>
  <c r="R26" i="5"/>
  <c r="M27" i="5"/>
  <c r="N27" i="5"/>
  <c r="O27" i="5"/>
  <c r="P27" i="5"/>
  <c r="Q27" i="5"/>
  <c r="R27" i="5"/>
  <c r="M28" i="5"/>
  <c r="N28" i="5"/>
  <c r="O28" i="5"/>
  <c r="P28" i="5"/>
  <c r="Q28" i="5"/>
  <c r="R28" i="5"/>
  <c r="L25" i="5"/>
  <c r="L26" i="5"/>
  <c r="L27" i="5"/>
  <c r="L28" i="5"/>
  <c r="J25" i="5"/>
  <c r="J26" i="5"/>
  <c r="J27" i="5"/>
  <c r="J28" i="5"/>
  <c r="R24" i="5"/>
  <c r="Q24" i="5"/>
  <c r="P24" i="5"/>
  <c r="O24" i="5"/>
  <c r="N24" i="5"/>
  <c r="M24" i="5"/>
  <c r="L24" i="5"/>
  <c r="J24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R32" i="5"/>
  <c r="Q32" i="5"/>
  <c r="P32" i="5"/>
  <c r="O32" i="5"/>
  <c r="N32" i="5"/>
  <c r="M32" i="5"/>
  <c r="L32" i="5"/>
  <c r="K32" i="5"/>
  <c r="R22" i="5"/>
  <c r="Q22" i="5"/>
  <c r="P22" i="5"/>
  <c r="O22" i="5"/>
  <c r="N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M29" i="5" l="1"/>
  <c r="N29" i="5"/>
  <c r="O29" i="5"/>
  <c r="P29" i="5"/>
  <c r="Q29" i="5"/>
  <c r="R29" i="5"/>
  <c r="T26" i="5"/>
  <c r="S32" i="5"/>
  <c r="T33" i="5"/>
  <c r="S26" i="5"/>
  <c r="T35" i="5"/>
  <c r="S37" i="5"/>
  <c r="T27" i="5"/>
  <c r="S35" i="5"/>
  <c r="J17" i="5"/>
  <c r="S27" i="5"/>
  <c r="S28" i="5"/>
  <c r="S18" i="5"/>
  <c r="S38" i="5"/>
  <c r="J23" i="5"/>
  <c r="S34" i="5"/>
  <c r="T38" i="5"/>
  <c r="K23" i="5"/>
  <c r="T25" i="5"/>
  <c r="S6" i="5"/>
  <c r="T8" i="5"/>
  <c r="S8" i="5"/>
  <c r="T36" i="5"/>
  <c r="T9" i="5"/>
  <c r="T14" i="5"/>
  <c r="T28" i="5"/>
  <c r="S25" i="5"/>
  <c r="J29" i="5"/>
  <c r="T24" i="5"/>
  <c r="S24" i="5"/>
  <c r="S7" i="5"/>
  <c r="T16" i="5"/>
  <c r="S9" i="5"/>
  <c r="T7" i="5"/>
  <c r="S33" i="5"/>
  <c r="T4" i="5"/>
  <c r="S5" i="5"/>
  <c r="T5" i="5"/>
  <c r="S22" i="5"/>
  <c r="S2" i="5"/>
  <c r="T32" i="5"/>
  <c r="S16" i="5"/>
  <c r="S19" i="5"/>
  <c r="S20" i="5"/>
  <c r="T20" i="5"/>
  <c r="Q23" i="5"/>
  <c r="R10" i="5"/>
  <c r="S15" i="5"/>
  <c r="T6" i="5"/>
  <c r="T11" i="5"/>
  <c r="R23" i="5"/>
  <c r="S13" i="5"/>
  <c r="S11" i="5"/>
  <c r="N10" i="5"/>
  <c r="O10" i="5"/>
  <c r="S36" i="5"/>
  <c r="N17" i="5"/>
  <c r="S4" i="5"/>
  <c r="J10" i="5"/>
  <c r="J42" i="5" s="1"/>
  <c r="K17" i="5"/>
  <c r="M10" i="5"/>
  <c r="R17" i="5"/>
  <c r="N23" i="5"/>
  <c r="M17" i="5"/>
  <c r="T22" i="5"/>
  <c r="T18" i="5"/>
  <c r="P17" i="5"/>
  <c r="Q17" i="5"/>
  <c r="P10" i="5"/>
  <c r="Q10" i="5"/>
  <c r="K10" i="5"/>
  <c r="K42" i="5" s="1"/>
  <c r="T21" i="5"/>
  <c r="T37" i="5"/>
  <c r="T13" i="5"/>
  <c r="T34" i="5"/>
  <c r="O17" i="5"/>
  <c r="T15" i="5"/>
  <c r="P23" i="5"/>
  <c r="O23" i="5"/>
  <c r="T19" i="5"/>
  <c r="S12" i="5"/>
  <c r="S21" i="5"/>
  <c r="T12" i="5"/>
  <c r="S3" i="5"/>
  <c r="S14" i="5"/>
  <c r="T3" i="5"/>
  <c r="M23" i="5"/>
  <c r="T2" i="5"/>
  <c r="S29" i="5" l="1"/>
  <c r="V29" i="5" s="1"/>
  <c r="T29" i="5"/>
  <c r="W29" i="5" s="1"/>
  <c r="S23" i="5"/>
  <c r="V23" i="5" s="1"/>
  <c r="T10" i="5"/>
  <c r="W10" i="5" s="1"/>
  <c r="S10" i="5"/>
  <c r="V10" i="5" s="1"/>
  <c r="T17" i="5"/>
  <c r="W17" i="5" s="1"/>
  <c r="S17" i="5"/>
  <c r="V17" i="5" s="1"/>
  <c r="T23" i="5"/>
  <c r="W23" i="5" s="1"/>
</calcChain>
</file>

<file path=xl/sharedStrings.xml><?xml version="1.0" encoding="utf-8"?>
<sst xmlns="http://schemas.openxmlformats.org/spreadsheetml/2006/main" count="93" uniqueCount="75">
  <si>
    <t>CSVET</t>
  </si>
  <si>
    <t>BROJ SATI 
OPTEREĆENJA</t>
  </si>
  <si>
    <t>MODUL</t>
  </si>
  <si>
    <t>Hrvatski jezik</t>
  </si>
  <si>
    <t>Strani jezik I</t>
  </si>
  <si>
    <t>Matematika</t>
  </si>
  <si>
    <t>Povijest</t>
  </si>
  <si>
    <t>Geografija</t>
  </si>
  <si>
    <t>Vjeronauk/Etika</t>
  </si>
  <si>
    <t>UKUPNO</t>
  </si>
  <si>
    <t>Općeobrazovni dio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</si>
  <si>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</si>
  <si>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</si>
  <si>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</si>
  <si>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</si>
  <si>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</si>
  <si>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</si>
  <si>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</si>
  <si>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</si>
  <si>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</si>
  <si>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</si>
  <si>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</si>
  <si>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</si>
  <si>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</si>
  <si>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</si>
  <si>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</si>
  <si>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</si>
  <si>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</si>
  <si>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>Računalna grafika</t>
  </si>
  <si>
    <t>Informatika za GT i AVT</t>
  </si>
  <si>
    <t>Vizualne komunikacije</t>
  </si>
  <si>
    <t>Financijska pismenost i poduzetništvo u sektoru</t>
  </si>
  <si>
    <t>Likovna umjetnost u struci</t>
  </si>
  <si>
    <t>Prezentacijski alati i vještine</t>
  </si>
  <si>
    <t>Web objave</t>
  </si>
  <si>
    <t>Čovjek i zdravlje</t>
  </si>
  <si>
    <t>Zvuk</t>
  </si>
  <si>
    <t>Fotografija</t>
  </si>
  <si>
    <t>Mediji i društvo</t>
  </si>
  <si>
    <t>Povijest filma</t>
  </si>
  <si>
    <t>Priprema i snimanje video sadržaja</t>
  </si>
  <si>
    <t>Realizacija montaže video sadržaja</t>
  </si>
  <si>
    <t>Uvod u animaciju</t>
  </si>
  <si>
    <t>Zvuk u video sadržaju</t>
  </si>
  <si>
    <t>Računalna animacija</t>
  </si>
  <si>
    <t>Audiovizualne forme</t>
  </si>
  <si>
    <t>Mediji i komunikacije</t>
  </si>
  <si>
    <t>3D računalna animacija</t>
  </si>
  <si>
    <t>Realizacija medijskih projekata</t>
  </si>
  <si>
    <t>Postprodukcija slike i zvuka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</si>
  <si>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</si>
  <si>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</si>
  <si>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</si>
  <si>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</si>
  <si>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</si>
  <si>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</si>
  <si>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</si>
  <si>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</si>
  <si>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</si>
  <si>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Politika i</t>
  </si>
  <si>
    <t>gospodarstvo</t>
  </si>
  <si>
    <t>Tjelesna i</t>
  </si>
  <si>
    <t>zdravstvena kultura</t>
  </si>
  <si>
    <t xml:space="preserve">Grafičko oblikovanje za tiskane sadržaje </t>
  </si>
  <si>
    <t>Primijenjena fotografija</t>
  </si>
  <si>
    <t>Razvijanje računalnih igara</t>
  </si>
  <si>
    <t>Uvod u audioprodukciju</t>
  </si>
  <si>
    <t>Televizija</t>
  </si>
  <si>
    <t>Web-tehnologije</t>
  </si>
  <si>
    <t>Audioprodukcija</t>
  </si>
  <si>
    <t>Film</t>
  </si>
  <si>
    <t>STRUKOVNI DIO (OBVEZNI + IZBORNI)</t>
  </si>
  <si>
    <t>UČENJE TEMELJENO NA RADU (min, max)</t>
  </si>
  <si>
    <t>Izborni modul*</t>
  </si>
  <si>
    <t>IZBORNI DIO*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</si>
</sst>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rgb="FF231F20"/>
      <name val="Minion Pro"/>
    </font>
    <font>
      <sz val="9"/>
      <color rgb="FF231F20"/>
      <name val="Minion Pro"/>
    </font>
    <font>
      <sz val="9.9"/>
      <color rgb="FF231F20"/>
      <name val="Minion Pro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9"/>
      <color rgb="FFC00000"/>
      <name val="Minion Pro"/>
    </font>
    <font>
      <b/>
      <sz val="11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5" borderId="0" xfId="0" applyFont="1" applyFill="1" applyAlignment="1">
      <alignment vertical="center"/>
    </xf>
    <xf numFmtId="0" fontId="4" fillId="0" borderId="0" xfId="0" applyFont="1"/>
    <xf numFmtId="0" fontId="6" fillId="8" borderId="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left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19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0" fillId="5" borderId="27" xfId="0" applyFont="1" applyFill="1" applyBorder="1" applyAlignment="1">
      <alignment vertical="center" wrapText="1"/>
    </xf>
    <xf numFmtId="2" fontId="0" fillId="5" borderId="27" xfId="0" applyNumberFormat="1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1" fontId="0" fillId="5" borderId="27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0" fillId="0" borderId="21" xfId="0" applyNumberFormat="1" applyFont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2" fontId="0" fillId="4" borderId="21" xfId="0" applyNumberFormat="1" applyFont="1" applyFill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5" fillId="5" borderId="29" xfId="0" applyFont="1" applyFill="1" applyBorder="1" applyAlignment="1">
      <alignment horizontal="center" vertical="center"/>
    </xf>
    <xf numFmtId="2" fontId="0" fillId="5" borderId="27" xfId="1" applyNumberFormat="1" applyFon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0" borderId="1" xfId="0" applyFont="1" applyBorder="1"/>
    <xf numFmtId="2" fontId="0" fillId="6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2" fontId="0" fillId="6" borderId="21" xfId="0" applyNumberFormat="1" applyFont="1" applyFill="1" applyBorder="1" applyAlignment="1">
      <alignment horizontal="center" vertical="center"/>
    </xf>
    <xf numFmtId="2" fontId="0" fillId="4" borderId="21" xfId="1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0" fillId="4" borderId="27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2" fontId="0" fillId="4" borderId="4" xfId="0" applyNumberFormat="1" applyFont="1" applyFill="1" applyBorder="1" applyAlignment="1">
      <alignment horizontal="center" vertical="center"/>
    </xf>
    <xf numFmtId="2" fontId="11" fillId="5" borderId="27" xfId="0" applyNumberFormat="1" applyFont="1" applyFill="1" applyBorder="1" applyAlignment="1">
      <alignment horizontal="center" vertical="center"/>
    </xf>
    <xf numFmtId="2" fontId="11" fillId="5" borderId="28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2" fontId="13" fillId="5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/>
    <xf numFmtId="0" fontId="0" fillId="0" borderId="4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2" fontId="5" fillId="11" borderId="21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11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5" fillId="11" borderId="27" xfId="0" applyFont="1" applyFill="1" applyBorder="1" applyAlignment="1">
      <alignment vertical="center" wrapText="1"/>
    </xf>
    <xf numFmtId="2" fontId="5" fillId="11" borderId="27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1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C174"/>
  <sheetViews>
    <sheetView topLeftCell="A29" zoomScaleNormal="100" workbookViewId="0">
      <selection activeCell="V29" sqref="V29"/>
    </sheetView>
  </sheetViews>
  <sheetFormatPr defaultColWidth="9.33203125" defaultRowHeight="13.8"/>
  <cols>
    <col min="1" max="1" width="11.6640625" style="1" customWidth="1"/>
    <col min="2" max="2" width="33.6640625" style="5" customWidth="1"/>
    <col min="3" max="3" width="8.44140625" style="1" customWidth="1"/>
    <col min="4" max="9" width="5.6640625" style="1" customWidth="1"/>
    <col min="10" max="11" width="7.109375" style="1" customWidth="1"/>
    <col min="12" max="12" width="13" style="1" customWidth="1"/>
    <col min="13" max="13" width="10.33203125" style="1" customWidth="1"/>
    <col min="14" max="14" width="8.6640625" style="1" customWidth="1"/>
    <col min="15" max="15" width="7.33203125" style="1" customWidth="1"/>
    <col min="16" max="16" width="7.5546875" style="1" customWidth="1"/>
    <col min="17" max="17" width="6.44140625" style="1" customWidth="1"/>
    <col min="18" max="18" width="7.44140625" style="1" customWidth="1"/>
    <col min="19" max="19" width="11" style="1" customWidth="1"/>
    <col min="20" max="20" width="11.33203125" style="1" customWidth="1"/>
    <col min="21" max="21" width="11.44140625" style="3" customWidth="1"/>
    <col min="22" max="22" width="14.109375" style="3" customWidth="1"/>
    <col min="23" max="23" width="14.88671875" style="3" customWidth="1"/>
    <col min="24" max="16384" width="9.33203125" style="3"/>
  </cols>
  <sheetData>
    <row r="1" spans="1:315" s="2" customFormat="1" ht="43.8" thickBot="1">
      <c r="A1" s="20" t="s">
        <v>11</v>
      </c>
      <c r="B1" s="76" t="s">
        <v>2</v>
      </c>
      <c r="C1" s="77" t="s">
        <v>0</v>
      </c>
      <c r="D1" s="116" t="s">
        <v>12</v>
      </c>
      <c r="E1" s="116"/>
      <c r="F1" s="117" t="s">
        <v>13</v>
      </c>
      <c r="G1" s="118"/>
      <c r="H1" s="116" t="s">
        <v>14</v>
      </c>
      <c r="I1" s="119"/>
      <c r="J1" s="21" t="s">
        <v>24</v>
      </c>
      <c r="K1" s="21" t="s">
        <v>25</v>
      </c>
      <c r="L1" s="76" t="s">
        <v>1</v>
      </c>
      <c r="M1" s="111" t="s">
        <v>15</v>
      </c>
      <c r="N1" s="111"/>
      <c r="O1" s="111" t="s">
        <v>16</v>
      </c>
      <c r="P1" s="112"/>
      <c r="Q1" s="111" t="s">
        <v>17</v>
      </c>
      <c r="R1" s="112"/>
      <c r="S1" s="76" t="s">
        <v>18</v>
      </c>
      <c r="T1" s="76" t="s">
        <v>19</v>
      </c>
      <c r="U1" s="76" t="s">
        <v>20</v>
      </c>
      <c r="V1" s="76" t="s">
        <v>26</v>
      </c>
      <c r="W1" s="76" t="s">
        <v>27</v>
      </c>
      <c r="X1" s="22" t="s">
        <v>21</v>
      </c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</row>
    <row r="2" spans="1:315" ht="14.4">
      <c r="A2" s="24">
        <v>1</v>
      </c>
      <c r="B2" s="106" t="s">
        <v>28</v>
      </c>
      <c r="C2" s="25">
        <v>8</v>
      </c>
      <c r="D2" s="26">
        <v>40</v>
      </c>
      <c r="E2" s="26">
        <v>50</v>
      </c>
      <c r="F2" s="27">
        <v>30</v>
      </c>
      <c r="G2" s="27">
        <v>40</v>
      </c>
      <c r="H2" s="26">
        <v>20</v>
      </c>
      <c r="I2" s="26">
        <v>30</v>
      </c>
      <c r="J2" s="28">
        <f>C2*F2/100</f>
        <v>2.4</v>
      </c>
      <c r="K2" s="28">
        <f>C2*G2/100</f>
        <v>3.2</v>
      </c>
      <c r="L2" s="29">
        <f>C2*25</f>
        <v>200</v>
      </c>
      <c r="M2" s="30">
        <f>C2*25*D2/100</f>
        <v>80</v>
      </c>
      <c r="N2" s="30">
        <f>C2*25*E2/100</f>
        <v>100</v>
      </c>
      <c r="O2" s="30">
        <f>C2*25*F2/100</f>
        <v>60</v>
      </c>
      <c r="P2" s="30">
        <f>C2*25*G2/100</f>
        <v>80</v>
      </c>
      <c r="Q2" s="30">
        <f>C2*25*H2/100</f>
        <v>40</v>
      </c>
      <c r="R2" s="30">
        <f>C2*25*I2/100</f>
        <v>60</v>
      </c>
      <c r="S2" s="30">
        <f>M2+O2</f>
        <v>140</v>
      </c>
      <c r="T2" s="30">
        <f>N2+P2</f>
        <v>180</v>
      </c>
      <c r="U2" s="79"/>
      <c r="V2" s="79"/>
      <c r="W2" s="79"/>
      <c r="X2" s="79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</row>
    <row r="3" spans="1:315" ht="15" customHeight="1">
      <c r="A3" s="32">
        <v>1</v>
      </c>
      <c r="B3" s="107" t="s">
        <v>29</v>
      </c>
      <c r="C3" s="33">
        <v>3</v>
      </c>
      <c r="D3" s="34">
        <v>40</v>
      </c>
      <c r="E3" s="34">
        <v>50</v>
      </c>
      <c r="F3" s="35">
        <v>20</v>
      </c>
      <c r="G3" s="35">
        <v>30</v>
      </c>
      <c r="H3" s="34">
        <v>20</v>
      </c>
      <c r="I3" s="34">
        <v>40</v>
      </c>
      <c r="J3" s="36">
        <f t="shared" ref="J3:J9" si="0">C3*F3/100</f>
        <v>0.6</v>
      </c>
      <c r="K3" s="36">
        <f t="shared" ref="K3:K9" si="1">C3*G3/100</f>
        <v>0.9</v>
      </c>
      <c r="L3" s="37">
        <f t="shared" ref="L3:L9" si="2">C3*25</f>
        <v>75</v>
      </c>
      <c r="M3" s="38">
        <f t="shared" ref="M3:M9" si="3">C3*25*D3/100</f>
        <v>30</v>
      </c>
      <c r="N3" s="38">
        <f t="shared" ref="N3:N22" si="4">C3*25*E3/100</f>
        <v>37.5</v>
      </c>
      <c r="O3" s="38">
        <f t="shared" ref="O3:O22" si="5">C3*25*F3/100</f>
        <v>15</v>
      </c>
      <c r="P3" s="38">
        <f t="shared" ref="P3:P22" si="6">C3*25*G3/100</f>
        <v>22.5</v>
      </c>
      <c r="Q3" s="38">
        <f t="shared" ref="Q3:Q16" si="7">C3*25*H3/100</f>
        <v>15</v>
      </c>
      <c r="R3" s="38">
        <f t="shared" ref="R3:R22" si="8">C3*25*I3/100</f>
        <v>30</v>
      </c>
      <c r="S3" s="38">
        <f t="shared" ref="S3:T11" si="9">M3+O3</f>
        <v>45</v>
      </c>
      <c r="T3" s="38">
        <f t="shared" si="9"/>
        <v>60</v>
      </c>
      <c r="U3" s="79"/>
      <c r="V3" s="79"/>
      <c r="W3" s="79"/>
      <c r="X3" s="79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</row>
    <row r="4" spans="1:315" ht="14.4">
      <c r="A4" s="32">
        <v>1</v>
      </c>
      <c r="B4" s="107" t="s">
        <v>30</v>
      </c>
      <c r="C4" s="33">
        <v>3</v>
      </c>
      <c r="D4" s="34">
        <v>60</v>
      </c>
      <c r="E4" s="34">
        <v>70</v>
      </c>
      <c r="F4" s="35">
        <v>10</v>
      </c>
      <c r="G4" s="35">
        <v>20</v>
      </c>
      <c r="H4" s="34">
        <v>10</v>
      </c>
      <c r="I4" s="34">
        <v>20</v>
      </c>
      <c r="J4" s="36">
        <f t="shared" si="0"/>
        <v>0.3</v>
      </c>
      <c r="K4" s="36">
        <f t="shared" si="1"/>
        <v>0.6</v>
      </c>
      <c r="L4" s="37">
        <f t="shared" si="2"/>
        <v>75</v>
      </c>
      <c r="M4" s="38">
        <f t="shared" si="3"/>
        <v>45</v>
      </c>
      <c r="N4" s="38">
        <f t="shared" si="4"/>
        <v>52.5</v>
      </c>
      <c r="O4" s="38">
        <f t="shared" si="5"/>
        <v>7.5</v>
      </c>
      <c r="P4" s="38">
        <f t="shared" si="6"/>
        <v>15</v>
      </c>
      <c r="Q4" s="38">
        <f t="shared" si="7"/>
        <v>7.5</v>
      </c>
      <c r="R4" s="38">
        <f t="shared" si="8"/>
        <v>15</v>
      </c>
      <c r="S4" s="38">
        <f t="shared" si="9"/>
        <v>52.5</v>
      </c>
      <c r="T4" s="38">
        <f t="shared" si="9"/>
        <v>67.5</v>
      </c>
      <c r="U4" s="79"/>
      <c r="V4" s="79"/>
      <c r="W4" s="79"/>
      <c r="X4" s="79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</row>
    <row r="5" spans="1:315" ht="28.8">
      <c r="A5" s="32">
        <v>1</v>
      </c>
      <c r="B5" s="107" t="s">
        <v>31</v>
      </c>
      <c r="C5" s="33">
        <v>3</v>
      </c>
      <c r="D5" s="34">
        <v>70</v>
      </c>
      <c r="E5" s="34">
        <v>80</v>
      </c>
      <c r="F5" s="35">
        <v>20</v>
      </c>
      <c r="G5" s="35">
        <v>30</v>
      </c>
      <c r="H5" s="34">
        <v>10</v>
      </c>
      <c r="I5" s="34">
        <v>20</v>
      </c>
      <c r="J5" s="36">
        <f t="shared" si="0"/>
        <v>0.6</v>
      </c>
      <c r="K5" s="36">
        <f t="shared" si="1"/>
        <v>0.9</v>
      </c>
      <c r="L5" s="37">
        <f t="shared" si="2"/>
        <v>75</v>
      </c>
      <c r="M5" s="38">
        <f t="shared" si="3"/>
        <v>52.5</v>
      </c>
      <c r="N5" s="38">
        <f t="shared" si="4"/>
        <v>60</v>
      </c>
      <c r="O5" s="38">
        <f t="shared" si="5"/>
        <v>15</v>
      </c>
      <c r="P5" s="38">
        <f t="shared" si="6"/>
        <v>22.5</v>
      </c>
      <c r="Q5" s="38">
        <f t="shared" si="7"/>
        <v>7.5</v>
      </c>
      <c r="R5" s="38">
        <f t="shared" si="8"/>
        <v>15</v>
      </c>
      <c r="S5" s="38">
        <f t="shared" si="9"/>
        <v>67.5</v>
      </c>
      <c r="T5" s="38">
        <f t="shared" si="9"/>
        <v>82.5</v>
      </c>
      <c r="U5" s="79"/>
      <c r="V5" s="79"/>
      <c r="W5" s="79"/>
      <c r="X5" s="79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</row>
    <row r="6" spans="1:315" ht="14.4">
      <c r="A6" s="32">
        <v>1</v>
      </c>
      <c r="B6" s="107" t="s">
        <v>36</v>
      </c>
      <c r="C6" s="33">
        <v>6</v>
      </c>
      <c r="D6" s="34">
        <v>50</v>
      </c>
      <c r="E6" s="34">
        <v>60</v>
      </c>
      <c r="F6" s="35">
        <v>20</v>
      </c>
      <c r="G6" s="35">
        <v>30</v>
      </c>
      <c r="H6" s="34">
        <v>20</v>
      </c>
      <c r="I6" s="34">
        <v>30</v>
      </c>
      <c r="J6" s="36">
        <f t="shared" si="0"/>
        <v>1.2</v>
      </c>
      <c r="K6" s="36">
        <f t="shared" si="1"/>
        <v>1.8</v>
      </c>
      <c r="L6" s="37">
        <f t="shared" si="2"/>
        <v>150</v>
      </c>
      <c r="M6" s="38">
        <f t="shared" si="3"/>
        <v>75</v>
      </c>
      <c r="N6" s="38">
        <f t="shared" si="4"/>
        <v>90</v>
      </c>
      <c r="O6" s="38">
        <f t="shared" si="5"/>
        <v>30</v>
      </c>
      <c r="P6" s="38">
        <f t="shared" si="6"/>
        <v>45</v>
      </c>
      <c r="Q6" s="38">
        <f t="shared" si="7"/>
        <v>30</v>
      </c>
      <c r="R6" s="38">
        <f t="shared" si="8"/>
        <v>45</v>
      </c>
      <c r="S6" s="38">
        <f t="shared" si="9"/>
        <v>105</v>
      </c>
      <c r="T6" s="38">
        <f t="shared" si="9"/>
        <v>135</v>
      </c>
      <c r="U6" s="79"/>
      <c r="V6" s="79"/>
      <c r="W6" s="79"/>
      <c r="X6" s="79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</row>
    <row r="7" spans="1:315" ht="14.4">
      <c r="A7" s="32">
        <v>1</v>
      </c>
      <c r="B7" s="107" t="s">
        <v>37</v>
      </c>
      <c r="C7" s="33">
        <v>8</v>
      </c>
      <c r="D7" s="34">
        <v>60</v>
      </c>
      <c r="E7" s="34">
        <v>70</v>
      </c>
      <c r="F7" s="35">
        <v>20</v>
      </c>
      <c r="G7" s="35">
        <v>30</v>
      </c>
      <c r="H7" s="34">
        <v>10</v>
      </c>
      <c r="I7" s="34">
        <v>20</v>
      </c>
      <c r="J7" s="36">
        <f t="shared" si="0"/>
        <v>1.6</v>
      </c>
      <c r="K7" s="36">
        <f t="shared" si="1"/>
        <v>2.4</v>
      </c>
      <c r="L7" s="37">
        <f t="shared" si="2"/>
        <v>200</v>
      </c>
      <c r="M7" s="38">
        <f t="shared" si="3"/>
        <v>120</v>
      </c>
      <c r="N7" s="38">
        <f t="shared" si="4"/>
        <v>140</v>
      </c>
      <c r="O7" s="38">
        <f t="shared" si="5"/>
        <v>40</v>
      </c>
      <c r="P7" s="38">
        <f t="shared" si="6"/>
        <v>60</v>
      </c>
      <c r="Q7" s="38">
        <f t="shared" si="7"/>
        <v>20</v>
      </c>
      <c r="R7" s="38">
        <f t="shared" si="8"/>
        <v>40</v>
      </c>
      <c r="S7" s="38">
        <f t="shared" si="9"/>
        <v>160</v>
      </c>
      <c r="T7" s="38">
        <f t="shared" si="9"/>
        <v>200</v>
      </c>
      <c r="U7" s="31"/>
      <c r="V7" s="31"/>
      <c r="W7" s="31"/>
      <c r="X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</row>
    <row r="8" spans="1:315" ht="14.4">
      <c r="A8" s="32">
        <v>1</v>
      </c>
      <c r="B8" s="107" t="s">
        <v>38</v>
      </c>
      <c r="C8" s="33">
        <v>2</v>
      </c>
      <c r="D8" s="34">
        <v>40</v>
      </c>
      <c r="E8" s="34">
        <v>60</v>
      </c>
      <c r="F8" s="35">
        <v>20</v>
      </c>
      <c r="G8" s="35">
        <v>30</v>
      </c>
      <c r="H8" s="34">
        <v>20</v>
      </c>
      <c r="I8" s="34">
        <v>30</v>
      </c>
      <c r="J8" s="36">
        <f t="shared" si="0"/>
        <v>0.4</v>
      </c>
      <c r="K8" s="36">
        <f t="shared" si="1"/>
        <v>0.6</v>
      </c>
      <c r="L8" s="37">
        <f t="shared" si="2"/>
        <v>50</v>
      </c>
      <c r="M8" s="38">
        <f t="shared" si="3"/>
        <v>20</v>
      </c>
      <c r="N8" s="38">
        <f t="shared" si="4"/>
        <v>30</v>
      </c>
      <c r="O8" s="38">
        <f t="shared" si="5"/>
        <v>10</v>
      </c>
      <c r="P8" s="38">
        <f t="shared" si="6"/>
        <v>15</v>
      </c>
      <c r="Q8" s="38">
        <f t="shared" si="7"/>
        <v>10</v>
      </c>
      <c r="R8" s="38">
        <f t="shared" si="8"/>
        <v>15</v>
      </c>
      <c r="S8" s="38">
        <f t="shared" si="9"/>
        <v>30</v>
      </c>
      <c r="T8" s="38">
        <f t="shared" si="9"/>
        <v>45</v>
      </c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</row>
    <row r="9" spans="1:315" ht="14.4">
      <c r="A9" s="32">
        <v>1</v>
      </c>
      <c r="B9" s="107" t="s">
        <v>39</v>
      </c>
      <c r="C9" s="33">
        <v>2</v>
      </c>
      <c r="D9" s="34">
        <v>40</v>
      </c>
      <c r="E9" s="34">
        <v>60</v>
      </c>
      <c r="F9" s="35">
        <v>20</v>
      </c>
      <c r="G9" s="35">
        <v>30</v>
      </c>
      <c r="H9" s="34">
        <v>20</v>
      </c>
      <c r="I9" s="34">
        <v>30</v>
      </c>
      <c r="J9" s="36">
        <f t="shared" si="0"/>
        <v>0.4</v>
      </c>
      <c r="K9" s="36">
        <f t="shared" si="1"/>
        <v>0.6</v>
      </c>
      <c r="L9" s="37">
        <f t="shared" si="2"/>
        <v>50</v>
      </c>
      <c r="M9" s="38">
        <f t="shared" si="3"/>
        <v>20</v>
      </c>
      <c r="N9" s="38">
        <f t="shared" si="4"/>
        <v>30</v>
      </c>
      <c r="O9" s="38">
        <f t="shared" si="5"/>
        <v>10</v>
      </c>
      <c r="P9" s="38">
        <f t="shared" si="6"/>
        <v>15</v>
      </c>
      <c r="Q9" s="38">
        <f t="shared" si="7"/>
        <v>10</v>
      </c>
      <c r="R9" s="38">
        <f t="shared" si="8"/>
        <v>15</v>
      </c>
      <c r="S9" s="38">
        <f t="shared" si="9"/>
        <v>30</v>
      </c>
      <c r="T9" s="38">
        <f t="shared" si="9"/>
        <v>45</v>
      </c>
      <c r="U9" s="19"/>
      <c r="V9" s="19"/>
      <c r="W9" s="19"/>
      <c r="X9" s="19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</row>
    <row r="10" spans="1:315" ht="15" thickBot="1">
      <c r="A10" s="39" t="s">
        <v>23</v>
      </c>
      <c r="B10" s="40"/>
      <c r="C10" s="41">
        <f>SUM(C2:C9)</f>
        <v>35</v>
      </c>
      <c r="D10" s="42"/>
      <c r="E10" s="42"/>
      <c r="F10" s="42"/>
      <c r="G10" s="42"/>
      <c r="H10" s="42"/>
      <c r="I10" s="42"/>
      <c r="J10" s="41">
        <f>SUM(J2:J9)</f>
        <v>7.5</v>
      </c>
      <c r="K10" s="41">
        <f>SUM(K2:K9)</f>
        <v>11</v>
      </c>
      <c r="L10" s="43"/>
      <c r="M10" s="41">
        <f t="shared" ref="M10:T10" si="10">SUM(M2:M9)</f>
        <v>442.5</v>
      </c>
      <c r="N10" s="41">
        <f t="shared" si="10"/>
        <v>540</v>
      </c>
      <c r="O10" s="41">
        <f t="shared" si="10"/>
        <v>187.5</v>
      </c>
      <c r="P10" s="41">
        <f t="shared" si="10"/>
        <v>275</v>
      </c>
      <c r="Q10" s="41">
        <f t="shared" si="10"/>
        <v>140</v>
      </c>
      <c r="R10" s="41">
        <f t="shared" si="10"/>
        <v>235</v>
      </c>
      <c r="S10" s="73">
        <f t="shared" si="10"/>
        <v>630</v>
      </c>
      <c r="T10" s="74">
        <f t="shared" si="10"/>
        <v>815</v>
      </c>
      <c r="U10" s="80">
        <v>490</v>
      </c>
      <c r="V10" s="73">
        <f>U10+S10</f>
        <v>1120</v>
      </c>
      <c r="W10" s="73">
        <f>U10+T10</f>
        <v>1305</v>
      </c>
      <c r="X10" s="73">
        <v>1225</v>
      </c>
      <c r="Y10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</row>
    <row r="11" spans="1:315" ht="14.4">
      <c r="A11" s="44">
        <v>2</v>
      </c>
      <c r="B11" s="108" t="s">
        <v>32</v>
      </c>
      <c r="C11" s="45">
        <v>4</v>
      </c>
      <c r="D11" s="46">
        <v>20</v>
      </c>
      <c r="E11" s="46">
        <v>30</v>
      </c>
      <c r="F11" s="47">
        <v>40</v>
      </c>
      <c r="G11" s="47">
        <v>50</v>
      </c>
      <c r="H11" s="46">
        <v>20</v>
      </c>
      <c r="I11" s="46">
        <v>40</v>
      </c>
      <c r="J11" s="48">
        <f>(C11*F11)/100</f>
        <v>1.6</v>
      </c>
      <c r="K11" s="48">
        <f>C11*G11/100</f>
        <v>2</v>
      </c>
      <c r="L11" s="49">
        <f t="shared" ref="L11:L22" si="11">C11*25</f>
        <v>100</v>
      </c>
      <c r="M11" s="45">
        <f t="shared" ref="M11:M16" si="12">C11*25*D11/100</f>
        <v>20</v>
      </c>
      <c r="N11" s="45">
        <f t="shared" si="4"/>
        <v>30</v>
      </c>
      <c r="O11" s="45">
        <f t="shared" si="5"/>
        <v>40</v>
      </c>
      <c r="P11" s="45">
        <f t="shared" si="6"/>
        <v>50</v>
      </c>
      <c r="Q11" s="45">
        <f t="shared" si="7"/>
        <v>20</v>
      </c>
      <c r="R11" s="45">
        <f t="shared" si="8"/>
        <v>40</v>
      </c>
      <c r="S11" s="45">
        <f t="shared" si="9"/>
        <v>60</v>
      </c>
      <c r="T11" s="45">
        <f t="shared" si="9"/>
        <v>80</v>
      </c>
      <c r="U11" s="19"/>
      <c r="V11" s="81"/>
      <c r="W11" s="81"/>
      <c r="X11" s="81"/>
      <c r="Y1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</row>
    <row r="12" spans="1:315" ht="14.4">
      <c r="A12" s="50">
        <v>2</v>
      </c>
      <c r="B12" s="109" t="s">
        <v>33</v>
      </c>
      <c r="C12" s="38">
        <v>3</v>
      </c>
      <c r="D12" s="34">
        <v>70</v>
      </c>
      <c r="E12" s="34">
        <v>80</v>
      </c>
      <c r="F12" s="35">
        <v>10</v>
      </c>
      <c r="G12" s="35">
        <v>20</v>
      </c>
      <c r="H12" s="34">
        <v>20</v>
      </c>
      <c r="I12" s="34">
        <v>30</v>
      </c>
      <c r="J12" s="36">
        <f t="shared" ref="J12:J16" si="13">(C12*F12)/100</f>
        <v>0.3</v>
      </c>
      <c r="K12" s="36">
        <f t="shared" ref="K12:K16" si="14">C12*G12/100</f>
        <v>0.6</v>
      </c>
      <c r="L12" s="37">
        <f t="shared" si="11"/>
        <v>75</v>
      </c>
      <c r="M12" s="38">
        <f t="shared" si="12"/>
        <v>52.5</v>
      </c>
      <c r="N12" s="38">
        <f t="shared" si="4"/>
        <v>60</v>
      </c>
      <c r="O12" s="38">
        <f t="shared" si="5"/>
        <v>7.5</v>
      </c>
      <c r="P12" s="38">
        <f t="shared" si="6"/>
        <v>15</v>
      </c>
      <c r="Q12" s="38">
        <f t="shared" si="7"/>
        <v>15</v>
      </c>
      <c r="R12" s="38">
        <f t="shared" si="8"/>
        <v>22.5</v>
      </c>
      <c r="S12" s="38">
        <f t="shared" ref="S12:T22" si="15">M12+O12</f>
        <v>60</v>
      </c>
      <c r="T12" s="38">
        <f t="shared" si="15"/>
        <v>75</v>
      </c>
      <c r="U12" s="19"/>
      <c r="V12" s="81"/>
      <c r="W12" s="81"/>
      <c r="X12" s="81"/>
      <c r="Y12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</row>
    <row r="13" spans="1:315" ht="14.4">
      <c r="A13" s="50">
        <v>2</v>
      </c>
      <c r="B13" s="109" t="s">
        <v>40</v>
      </c>
      <c r="C13" s="38">
        <v>10</v>
      </c>
      <c r="D13" s="34">
        <v>50</v>
      </c>
      <c r="E13" s="34">
        <v>60</v>
      </c>
      <c r="F13" s="35">
        <v>20</v>
      </c>
      <c r="G13" s="35">
        <v>30</v>
      </c>
      <c r="H13" s="34">
        <v>20</v>
      </c>
      <c r="I13" s="34">
        <v>30</v>
      </c>
      <c r="J13" s="36">
        <f t="shared" si="13"/>
        <v>2</v>
      </c>
      <c r="K13" s="36">
        <f t="shared" si="14"/>
        <v>3</v>
      </c>
      <c r="L13" s="37">
        <f t="shared" si="11"/>
        <v>250</v>
      </c>
      <c r="M13" s="38">
        <f t="shared" si="12"/>
        <v>125</v>
      </c>
      <c r="N13" s="38">
        <f t="shared" si="4"/>
        <v>150</v>
      </c>
      <c r="O13" s="38">
        <f t="shared" si="5"/>
        <v>50</v>
      </c>
      <c r="P13" s="38">
        <f t="shared" si="6"/>
        <v>75</v>
      </c>
      <c r="Q13" s="38">
        <f t="shared" si="7"/>
        <v>50</v>
      </c>
      <c r="R13" s="38">
        <f t="shared" si="8"/>
        <v>75</v>
      </c>
      <c r="S13" s="38">
        <f t="shared" si="15"/>
        <v>175</v>
      </c>
      <c r="T13" s="38">
        <f t="shared" si="15"/>
        <v>225</v>
      </c>
      <c r="U13" s="19"/>
      <c r="V13" s="81"/>
      <c r="W13" s="81"/>
      <c r="X13" s="81"/>
      <c r="Y13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</row>
    <row r="14" spans="1:315" ht="14.4">
      <c r="A14" s="50">
        <v>2</v>
      </c>
      <c r="B14" s="109" t="s">
        <v>41</v>
      </c>
      <c r="C14" s="38">
        <v>10</v>
      </c>
      <c r="D14" s="34">
        <v>40</v>
      </c>
      <c r="E14" s="34">
        <v>50</v>
      </c>
      <c r="F14" s="35">
        <v>30</v>
      </c>
      <c r="G14" s="35">
        <v>40</v>
      </c>
      <c r="H14" s="34">
        <v>20</v>
      </c>
      <c r="I14" s="34">
        <v>30</v>
      </c>
      <c r="J14" s="36">
        <f t="shared" si="13"/>
        <v>3</v>
      </c>
      <c r="K14" s="36">
        <f t="shared" si="14"/>
        <v>4</v>
      </c>
      <c r="L14" s="37">
        <f t="shared" si="11"/>
        <v>250</v>
      </c>
      <c r="M14" s="38">
        <f t="shared" si="12"/>
        <v>100</v>
      </c>
      <c r="N14" s="38">
        <f t="shared" si="4"/>
        <v>125</v>
      </c>
      <c r="O14" s="38">
        <f t="shared" si="5"/>
        <v>75</v>
      </c>
      <c r="P14" s="38">
        <f t="shared" si="6"/>
        <v>100</v>
      </c>
      <c r="Q14" s="38">
        <f t="shared" si="7"/>
        <v>50</v>
      </c>
      <c r="R14" s="38">
        <f t="shared" si="8"/>
        <v>75</v>
      </c>
      <c r="S14" s="38">
        <f t="shared" si="15"/>
        <v>175</v>
      </c>
      <c r="T14" s="38">
        <f t="shared" si="15"/>
        <v>225</v>
      </c>
      <c r="U14" s="19"/>
      <c r="V14" s="81"/>
      <c r="W14" s="81"/>
      <c r="X14" s="81"/>
      <c r="Y14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</row>
    <row r="15" spans="1:315" ht="14.4">
      <c r="A15" s="50">
        <v>2</v>
      </c>
      <c r="B15" s="109" t="s">
        <v>42</v>
      </c>
      <c r="C15" s="38">
        <v>4</v>
      </c>
      <c r="D15" s="34">
        <v>40</v>
      </c>
      <c r="E15" s="34">
        <v>50</v>
      </c>
      <c r="F15" s="35">
        <v>20</v>
      </c>
      <c r="G15" s="35">
        <v>30</v>
      </c>
      <c r="H15" s="34">
        <v>20</v>
      </c>
      <c r="I15" s="34">
        <v>40</v>
      </c>
      <c r="J15" s="36">
        <f t="shared" si="13"/>
        <v>0.8</v>
      </c>
      <c r="K15" s="36">
        <f t="shared" si="14"/>
        <v>1.2</v>
      </c>
      <c r="L15" s="37">
        <f t="shared" si="11"/>
        <v>100</v>
      </c>
      <c r="M15" s="38">
        <f t="shared" si="12"/>
        <v>40</v>
      </c>
      <c r="N15" s="38">
        <f t="shared" si="4"/>
        <v>50</v>
      </c>
      <c r="O15" s="38">
        <f t="shared" si="5"/>
        <v>20</v>
      </c>
      <c r="P15" s="38">
        <f t="shared" si="6"/>
        <v>30</v>
      </c>
      <c r="Q15" s="38">
        <f t="shared" si="7"/>
        <v>20</v>
      </c>
      <c r="R15" s="38">
        <f t="shared" si="8"/>
        <v>40</v>
      </c>
      <c r="S15" s="38">
        <f t="shared" si="15"/>
        <v>60</v>
      </c>
      <c r="T15" s="38">
        <f t="shared" si="15"/>
        <v>80</v>
      </c>
      <c r="U15" s="19"/>
      <c r="V15" s="81"/>
      <c r="W15" s="81"/>
      <c r="X15" s="81"/>
      <c r="Y1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</row>
    <row r="16" spans="1:315" ht="14.4">
      <c r="A16" s="50">
        <v>2</v>
      </c>
      <c r="B16" s="109" t="s">
        <v>43</v>
      </c>
      <c r="C16" s="38">
        <v>4</v>
      </c>
      <c r="D16" s="34">
        <v>50</v>
      </c>
      <c r="E16" s="34">
        <v>60</v>
      </c>
      <c r="F16" s="35">
        <v>20</v>
      </c>
      <c r="G16" s="35">
        <v>30</v>
      </c>
      <c r="H16" s="34">
        <v>20</v>
      </c>
      <c r="I16" s="34">
        <v>30</v>
      </c>
      <c r="J16" s="36">
        <f t="shared" si="13"/>
        <v>0.8</v>
      </c>
      <c r="K16" s="36">
        <f t="shared" si="14"/>
        <v>1.2</v>
      </c>
      <c r="L16" s="37">
        <f t="shared" si="11"/>
        <v>100</v>
      </c>
      <c r="M16" s="38">
        <f t="shared" si="12"/>
        <v>50</v>
      </c>
      <c r="N16" s="38">
        <f t="shared" si="4"/>
        <v>60</v>
      </c>
      <c r="O16" s="38">
        <f t="shared" si="5"/>
        <v>20</v>
      </c>
      <c r="P16" s="38">
        <f t="shared" si="6"/>
        <v>30</v>
      </c>
      <c r="Q16" s="38">
        <f t="shared" si="7"/>
        <v>20</v>
      </c>
      <c r="R16" s="38">
        <f t="shared" si="8"/>
        <v>30</v>
      </c>
      <c r="S16" s="38">
        <f t="shared" si="15"/>
        <v>70</v>
      </c>
      <c r="T16" s="38">
        <f t="shared" si="15"/>
        <v>90</v>
      </c>
      <c r="U16" s="19"/>
      <c r="V16" s="81"/>
      <c r="W16" s="81"/>
      <c r="X16" s="81"/>
      <c r="Y16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</row>
    <row r="17" spans="1:315" s="6" customFormat="1" ht="15" thickBot="1">
      <c r="A17" s="52" t="s">
        <v>23</v>
      </c>
      <c r="B17" s="40"/>
      <c r="C17" s="41">
        <f>SUM(C11:C16)</f>
        <v>35</v>
      </c>
      <c r="D17" s="42"/>
      <c r="E17" s="42"/>
      <c r="F17" s="42"/>
      <c r="G17" s="42"/>
      <c r="H17" s="42"/>
      <c r="I17" s="42"/>
      <c r="J17" s="53">
        <f>SUM(J11:J16)</f>
        <v>8.5</v>
      </c>
      <c r="K17" s="53">
        <f>SUM(K11:K16)</f>
        <v>11.999999999999998</v>
      </c>
      <c r="L17" s="43"/>
      <c r="M17" s="41">
        <f t="shared" ref="M17:T17" si="16">SUM(M11:M16)</f>
        <v>387.5</v>
      </c>
      <c r="N17" s="41">
        <f t="shared" si="16"/>
        <v>475</v>
      </c>
      <c r="O17" s="41">
        <f t="shared" si="16"/>
        <v>212.5</v>
      </c>
      <c r="P17" s="41">
        <f t="shared" si="16"/>
        <v>300</v>
      </c>
      <c r="Q17" s="41">
        <f t="shared" si="16"/>
        <v>175</v>
      </c>
      <c r="R17" s="41">
        <f t="shared" si="16"/>
        <v>282.5</v>
      </c>
      <c r="S17" s="73">
        <f t="shared" si="16"/>
        <v>600</v>
      </c>
      <c r="T17" s="73">
        <f t="shared" si="16"/>
        <v>775</v>
      </c>
      <c r="U17" s="80">
        <v>490</v>
      </c>
      <c r="V17" s="73">
        <f>U17+S17</f>
        <v>1090</v>
      </c>
      <c r="W17" s="73">
        <f>U17+T17</f>
        <v>1265</v>
      </c>
      <c r="X17" s="73">
        <v>1225</v>
      </c>
      <c r="Y17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</row>
    <row r="18" spans="1:315" ht="14.4">
      <c r="A18" s="44">
        <v>3</v>
      </c>
      <c r="B18" s="108" t="s">
        <v>35</v>
      </c>
      <c r="C18" s="45">
        <v>4</v>
      </c>
      <c r="D18" s="46">
        <v>60</v>
      </c>
      <c r="E18" s="46">
        <v>80</v>
      </c>
      <c r="F18" s="47">
        <v>10</v>
      </c>
      <c r="G18" s="47">
        <v>20</v>
      </c>
      <c r="H18" s="46">
        <v>10</v>
      </c>
      <c r="I18" s="46">
        <v>20</v>
      </c>
      <c r="J18" s="61">
        <f t="shared" ref="J18:J24" si="17">(C18*F18)/100</f>
        <v>0.4</v>
      </c>
      <c r="K18" s="61">
        <f t="shared" ref="K18:K22" si="18">C18*G18/100</f>
        <v>0.8</v>
      </c>
      <c r="L18" s="49">
        <f t="shared" si="11"/>
        <v>100</v>
      </c>
      <c r="M18" s="45">
        <f t="shared" ref="M18:M22" si="19">C18*25*D18/100</f>
        <v>60</v>
      </c>
      <c r="N18" s="45">
        <f t="shared" si="4"/>
        <v>80</v>
      </c>
      <c r="O18" s="45">
        <f t="shared" si="5"/>
        <v>10</v>
      </c>
      <c r="P18" s="45">
        <f t="shared" si="6"/>
        <v>20</v>
      </c>
      <c r="Q18" s="45">
        <f t="shared" ref="Q18:Q22" si="20">C18*25*H18/100</f>
        <v>10</v>
      </c>
      <c r="R18" s="45">
        <f t="shared" si="8"/>
        <v>20</v>
      </c>
      <c r="S18" s="45">
        <f t="shared" si="15"/>
        <v>70</v>
      </c>
      <c r="T18" s="45">
        <f t="shared" si="15"/>
        <v>100</v>
      </c>
      <c r="U18" s="19"/>
      <c r="V18" s="81"/>
      <c r="W18" s="81"/>
      <c r="X18" s="81"/>
      <c r="Y18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</row>
    <row r="19" spans="1:315" ht="14.4">
      <c r="A19" s="50">
        <v>3</v>
      </c>
      <c r="B19" s="109" t="s">
        <v>44</v>
      </c>
      <c r="C19" s="38">
        <v>8</v>
      </c>
      <c r="D19" s="34">
        <v>40</v>
      </c>
      <c r="E19" s="34">
        <v>50</v>
      </c>
      <c r="F19" s="35">
        <v>20</v>
      </c>
      <c r="G19" s="35">
        <v>30</v>
      </c>
      <c r="H19" s="34">
        <v>20</v>
      </c>
      <c r="I19" s="34">
        <v>40</v>
      </c>
      <c r="J19" s="54">
        <f t="shared" si="17"/>
        <v>1.6</v>
      </c>
      <c r="K19" s="54">
        <f t="shared" si="18"/>
        <v>2.4</v>
      </c>
      <c r="L19" s="37">
        <f t="shared" si="11"/>
        <v>200</v>
      </c>
      <c r="M19" s="38">
        <f t="shared" si="19"/>
        <v>80</v>
      </c>
      <c r="N19" s="38">
        <f t="shared" si="4"/>
        <v>100</v>
      </c>
      <c r="O19" s="38">
        <f t="shared" si="5"/>
        <v>40</v>
      </c>
      <c r="P19" s="38">
        <f t="shared" si="6"/>
        <v>60</v>
      </c>
      <c r="Q19" s="38">
        <f t="shared" si="20"/>
        <v>40</v>
      </c>
      <c r="R19" s="38">
        <f t="shared" si="8"/>
        <v>80</v>
      </c>
      <c r="S19" s="38">
        <f t="shared" si="15"/>
        <v>120</v>
      </c>
      <c r="T19" s="38">
        <f t="shared" si="15"/>
        <v>160</v>
      </c>
      <c r="U19" s="19"/>
      <c r="V19" s="81"/>
      <c r="W19" s="81"/>
      <c r="X19" s="81"/>
      <c r="Y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</row>
    <row r="20" spans="1:315" ht="14.4">
      <c r="A20" s="50">
        <v>3</v>
      </c>
      <c r="B20" s="109" t="s">
        <v>45</v>
      </c>
      <c r="C20" s="38">
        <v>12</v>
      </c>
      <c r="D20" s="34">
        <v>40</v>
      </c>
      <c r="E20" s="34">
        <v>50</v>
      </c>
      <c r="F20" s="35">
        <v>30</v>
      </c>
      <c r="G20" s="35">
        <v>40</v>
      </c>
      <c r="H20" s="34">
        <v>10</v>
      </c>
      <c r="I20" s="34">
        <v>20</v>
      </c>
      <c r="J20" s="54">
        <f t="shared" si="17"/>
        <v>3.6</v>
      </c>
      <c r="K20" s="54">
        <f t="shared" si="18"/>
        <v>4.8</v>
      </c>
      <c r="L20" s="37">
        <f t="shared" si="11"/>
        <v>300</v>
      </c>
      <c r="M20" s="38">
        <f t="shared" si="19"/>
        <v>120</v>
      </c>
      <c r="N20" s="38">
        <f t="shared" si="4"/>
        <v>150</v>
      </c>
      <c r="O20" s="38">
        <f t="shared" si="5"/>
        <v>90</v>
      </c>
      <c r="P20" s="38">
        <f t="shared" si="6"/>
        <v>120</v>
      </c>
      <c r="Q20" s="38">
        <f t="shared" si="20"/>
        <v>30</v>
      </c>
      <c r="R20" s="38">
        <f t="shared" si="8"/>
        <v>60</v>
      </c>
      <c r="S20" s="38">
        <f t="shared" si="15"/>
        <v>210</v>
      </c>
      <c r="T20" s="38">
        <f t="shared" si="15"/>
        <v>270</v>
      </c>
      <c r="U20" s="19"/>
      <c r="V20" s="81"/>
      <c r="W20" s="81"/>
      <c r="X20" s="81"/>
      <c r="Y20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</row>
    <row r="21" spans="1:315" ht="14.4">
      <c r="A21" s="50">
        <v>3</v>
      </c>
      <c r="B21" s="109" t="s">
        <v>34</v>
      </c>
      <c r="C21" s="38">
        <v>6</v>
      </c>
      <c r="D21" s="34">
        <v>50</v>
      </c>
      <c r="E21" s="34">
        <v>60</v>
      </c>
      <c r="F21" s="35">
        <v>20</v>
      </c>
      <c r="G21" s="35">
        <v>30</v>
      </c>
      <c r="H21" s="34">
        <v>10</v>
      </c>
      <c r="I21" s="34">
        <v>20</v>
      </c>
      <c r="J21" s="54">
        <f t="shared" si="17"/>
        <v>1.2</v>
      </c>
      <c r="K21" s="54">
        <f t="shared" si="18"/>
        <v>1.8</v>
      </c>
      <c r="L21" s="37">
        <f t="shared" si="11"/>
        <v>150</v>
      </c>
      <c r="M21" s="38">
        <f t="shared" si="19"/>
        <v>75</v>
      </c>
      <c r="N21" s="38">
        <f t="shared" si="4"/>
        <v>90</v>
      </c>
      <c r="O21" s="38">
        <f t="shared" si="5"/>
        <v>30</v>
      </c>
      <c r="P21" s="38">
        <f t="shared" si="6"/>
        <v>45</v>
      </c>
      <c r="Q21" s="38">
        <f t="shared" si="20"/>
        <v>15</v>
      </c>
      <c r="R21" s="38">
        <f t="shared" si="8"/>
        <v>30</v>
      </c>
      <c r="S21" s="38">
        <f t="shared" si="15"/>
        <v>105</v>
      </c>
      <c r="T21" s="38">
        <f t="shared" si="15"/>
        <v>135</v>
      </c>
      <c r="U21" s="19"/>
      <c r="V21" s="81"/>
      <c r="W21" s="81"/>
      <c r="X21" s="81"/>
      <c r="Y21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</row>
    <row r="22" spans="1:315" ht="14.4">
      <c r="A22" s="50">
        <v>3</v>
      </c>
      <c r="B22" s="109" t="s">
        <v>73</v>
      </c>
      <c r="C22" s="38">
        <v>8</v>
      </c>
      <c r="D22" s="34">
        <v>40</v>
      </c>
      <c r="E22" s="34">
        <v>50</v>
      </c>
      <c r="F22" s="35">
        <v>30</v>
      </c>
      <c r="G22" s="35">
        <v>40</v>
      </c>
      <c r="H22" s="34">
        <v>20</v>
      </c>
      <c r="I22" s="34">
        <v>30</v>
      </c>
      <c r="J22" s="54">
        <f t="shared" si="17"/>
        <v>2.4</v>
      </c>
      <c r="K22" s="54">
        <f t="shared" si="18"/>
        <v>3.2</v>
      </c>
      <c r="L22" s="37">
        <f t="shared" si="11"/>
        <v>200</v>
      </c>
      <c r="M22" s="38">
        <f t="shared" si="19"/>
        <v>80</v>
      </c>
      <c r="N22" s="38">
        <f t="shared" si="4"/>
        <v>100</v>
      </c>
      <c r="O22" s="38">
        <f t="shared" si="5"/>
        <v>60</v>
      </c>
      <c r="P22" s="38">
        <f t="shared" si="6"/>
        <v>80</v>
      </c>
      <c r="Q22" s="38">
        <f t="shared" si="20"/>
        <v>40</v>
      </c>
      <c r="R22" s="38">
        <f t="shared" si="8"/>
        <v>60</v>
      </c>
      <c r="S22" s="38">
        <f t="shared" si="15"/>
        <v>140</v>
      </c>
      <c r="T22" s="38">
        <f t="shared" si="15"/>
        <v>180</v>
      </c>
      <c r="U22" s="19"/>
      <c r="V22" s="81"/>
      <c r="W22" s="81"/>
      <c r="X22" s="81"/>
      <c r="Y22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</row>
    <row r="23" spans="1:315" ht="15" thickBot="1">
      <c r="A23" s="62" t="s">
        <v>23</v>
      </c>
      <c r="B23" s="40"/>
      <c r="C23" s="41">
        <f>SUM(C18:C22)</f>
        <v>38</v>
      </c>
      <c r="D23" s="42"/>
      <c r="E23" s="42"/>
      <c r="F23" s="42"/>
      <c r="G23" s="42"/>
      <c r="H23" s="42"/>
      <c r="I23" s="42"/>
      <c r="J23" s="41">
        <f>SUM(J18:J22)</f>
        <v>9.1999999999999993</v>
      </c>
      <c r="K23" s="41">
        <f>SUM(K18:K22)</f>
        <v>13</v>
      </c>
      <c r="L23" s="43"/>
      <c r="M23" s="41">
        <f t="shared" ref="M23:T23" si="21">SUM(M18:M22)</f>
        <v>415</v>
      </c>
      <c r="N23" s="41">
        <f t="shared" si="21"/>
        <v>520</v>
      </c>
      <c r="O23" s="41">
        <f t="shared" si="21"/>
        <v>230</v>
      </c>
      <c r="P23" s="41">
        <f t="shared" si="21"/>
        <v>325</v>
      </c>
      <c r="Q23" s="41">
        <f t="shared" si="21"/>
        <v>135</v>
      </c>
      <c r="R23" s="41">
        <f t="shared" si="21"/>
        <v>250</v>
      </c>
      <c r="S23" s="73">
        <f t="shared" si="21"/>
        <v>645</v>
      </c>
      <c r="T23" s="73">
        <f t="shared" si="21"/>
        <v>845</v>
      </c>
      <c r="U23" s="80">
        <v>455</v>
      </c>
      <c r="V23" s="73">
        <f t="shared" ref="V23" si="22">U23+S23</f>
        <v>1100</v>
      </c>
      <c r="W23" s="73">
        <f t="shared" ref="W23" si="23">U23+T23</f>
        <v>1300</v>
      </c>
      <c r="X23" s="73">
        <v>1225</v>
      </c>
      <c r="Y23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</row>
    <row r="24" spans="1:315" ht="14.4">
      <c r="A24" s="44">
        <v>4</v>
      </c>
      <c r="B24" s="110" t="s">
        <v>46</v>
      </c>
      <c r="C24" s="45">
        <v>4</v>
      </c>
      <c r="D24" s="46">
        <v>50</v>
      </c>
      <c r="E24" s="46">
        <v>70</v>
      </c>
      <c r="F24" s="47">
        <v>10</v>
      </c>
      <c r="G24" s="47">
        <v>20</v>
      </c>
      <c r="H24" s="46">
        <v>20</v>
      </c>
      <c r="I24" s="46">
        <v>30</v>
      </c>
      <c r="J24" s="60">
        <f t="shared" si="17"/>
        <v>0.4</v>
      </c>
      <c r="K24" s="60">
        <f>(C24*G24)/100</f>
        <v>0.8</v>
      </c>
      <c r="L24" s="49">
        <f t="shared" ref="L24:L28" si="24">C24*25</f>
        <v>100</v>
      </c>
      <c r="M24" s="45">
        <f t="shared" ref="M24" si="25">C24*25*D24/100</f>
        <v>50</v>
      </c>
      <c r="N24" s="45">
        <f t="shared" ref="N24" si="26">C24*25*E24/100</f>
        <v>70</v>
      </c>
      <c r="O24" s="45">
        <f t="shared" ref="O24" si="27">C24*25*F24/100</f>
        <v>10</v>
      </c>
      <c r="P24" s="45">
        <f t="shared" ref="P24" si="28">C24*25*G24/100</f>
        <v>20</v>
      </c>
      <c r="Q24" s="45">
        <f t="shared" ref="Q24" si="29">C24*25*H24/100</f>
        <v>20</v>
      </c>
      <c r="R24" s="45">
        <f t="shared" ref="R24" si="30">C24*25*I24/100</f>
        <v>30</v>
      </c>
      <c r="S24" s="63">
        <f t="shared" ref="S24" si="31">M24+O24</f>
        <v>60</v>
      </c>
      <c r="T24" s="57">
        <f t="shared" ref="T24" si="32">N24+P24</f>
        <v>90</v>
      </c>
      <c r="U24" s="19"/>
      <c r="V24" s="81"/>
      <c r="W24" s="81"/>
      <c r="X24" s="81"/>
      <c r="Y24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</row>
    <row r="25" spans="1:315" ht="14.4">
      <c r="A25" s="50">
        <v>4</v>
      </c>
      <c r="B25" s="107" t="s">
        <v>47</v>
      </c>
      <c r="C25" s="38">
        <v>6</v>
      </c>
      <c r="D25" s="34">
        <v>40</v>
      </c>
      <c r="E25" s="34">
        <v>50</v>
      </c>
      <c r="F25" s="35">
        <v>20</v>
      </c>
      <c r="G25" s="35">
        <v>30</v>
      </c>
      <c r="H25" s="34">
        <v>20</v>
      </c>
      <c r="I25" s="34">
        <v>40</v>
      </c>
      <c r="J25" s="56">
        <f t="shared" ref="J25:J28" si="33">(C25*F25)/100</f>
        <v>1.2</v>
      </c>
      <c r="K25" s="56">
        <f>(C25*G25)/100</f>
        <v>1.8</v>
      </c>
      <c r="L25" s="37">
        <f t="shared" si="24"/>
        <v>150</v>
      </c>
      <c r="M25" s="38">
        <f t="shared" ref="M25:M28" si="34">C25*25*D25/100</f>
        <v>60</v>
      </c>
      <c r="N25" s="38">
        <f t="shared" ref="N25:N28" si="35">C25*25*E25/100</f>
        <v>75</v>
      </c>
      <c r="O25" s="38">
        <f t="shared" ref="O25:O28" si="36">C25*25*F25/100</f>
        <v>30</v>
      </c>
      <c r="P25" s="38">
        <f t="shared" ref="P25:P28" si="37">C25*25*G25/100</f>
        <v>45</v>
      </c>
      <c r="Q25" s="38">
        <f t="shared" ref="Q25:Q28" si="38">C25*25*H25/100</f>
        <v>30</v>
      </c>
      <c r="R25" s="38">
        <f t="shared" ref="R25:R28" si="39">C25*25*I25/100</f>
        <v>60</v>
      </c>
      <c r="S25" s="64">
        <f t="shared" ref="S25:S28" si="40">M25+O25</f>
        <v>90</v>
      </c>
      <c r="T25" s="57">
        <f t="shared" ref="T25:T28" si="41">N25+P25</f>
        <v>120</v>
      </c>
      <c r="U25" s="19"/>
      <c r="V25" s="81"/>
      <c r="W25" s="81"/>
      <c r="X25" s="81"/>
      <c r="Y25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</row>
    <row r="26" spans="1:315" ht="14.4">
      <c r="A26" s="50">
        <v>4</v>
      </c>
      <c r="B26" s="107" t="s">
        <v>48</v>
      </c>
      <c r="C26" s="38">
        <v>10</v>
      </c>
      <c r="D26" s="34">
        <v>20</v>
      </c>
      <c r="E26" s="34">
        <v>40</v>
      </c>
      <c r="F26" s="35">
        <v>40</v>
      </c>
      <c r="G26" s="35">
        <v>50</v>
      </c>
      <c r="H26" s="34">
        <v>20</v>
      </c>
      <c r="I26" s="34">
        <v>30</v>
      </c>
      <c r="J26" s="56">
        <f t="shared" si="33"/>
        <v>4</v>
      </c>
      <c r="K26" s="56">
        <f>(C26*G26)/100</f>
        <v>5</v>
      </c>
      <c r="L26" s="37">
        <f t="shared" si="24"/>
        <v>250</v>
      </c>
      <c r="M26" s="38">
        <f t="shared" si="34"/>
        <v>50</v>
      </c>
      <c r="N26" s="38">
        <f t="shared" si="35"/>
        <v>100</v>
      </c>
      <c r="O26" s="38">
        <f t="shared" si="36"/>
        <v>100</v>
      </c>
      <c r="P26" s="38">
        <f t="shared" si="37"/>
        <v>125</v>
      </c>
      <c r="Q26" s="38">
        <f t="shared" si="38"/>
        <v>50</v>
      </c>
      <c r="R26" s="38">
        <f t="shared" si="39"/>
        <v>75</v>
      </c>
      <c r="S26" s="64">
        <f t="shared" si="40"/>
        <v>150</v>
      </c>
      <c r="T26" s="57">
        <f t="shared" si="41"/>
        <v>225</v>
      </c>
      <c r="U26" s="19"/>
      <c r="V26" s="81"/>
      <c r="W26" s="81"/>
      <c r="X26" s="81"/>
      <c r="Y26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</row>
    <row r="27" spans="1:315" ht="14.4">
      <c r="A27" s="50">
        <v>4</v>
      </c>
      <c r="B27" s="107" t="s">
        <v>49</v>
      </c>
      <c r="C27" s="38">
        <v>6</v>
      </c>
      <c r="D27" s="34">
        <v>40</v>
      </c>
      <c r="E27" s="34">
        <v>60</v>
      </c>
      <c r="F27" s="35">
        <v>30</v>
      </c>
      <c r="G27" s="35">
        <v>40</v>
      </c>
      <c r="H27" s="34">
        <v>10</v>
      </c>
      <c r="I27" s="34">
        <v>20</v>
      </c>
      <c r="J27" s="56">
        <f t="shared" si="33"/>
        <v>1.8</v>
      </c>
      <c r="K27" s="56">
        <f>(C27*G27)/100</f>
        <v>2.4</v>
      </c>
      <c r="L27" s="37">
        <f t="shared" si="24"/>
        <v>150</v>
      </c>
      <c r="M27" s="38">
        <f t="shared" si="34"/>
        <v>60</v>
      </c>
      <c r="N27" s="38">
        <f t="shared" si="35"/>
        <v>90</v>
      </c>
      <c r="O27" s="38">
        <f t="shared" si="36"/>
        <v>45</v>
      </c>
      <c r="P27" s="38">
        <f t="shared" si="37"/>
        <v>60</v>
      </c>
      <c r="Q27" s="38">
        <f t="shared" si="38"/>
        <v>15</v>
      </c>
      <c r="R27" s="38">
        <f t="shared" si="39"/>
        <v>30</v>
      </c>
      <c r="S27" s="64">
        <f t="shared" si="40"/>
        <v>105</v>
      </c>
      <c r="T27" s="57">
        <f t="shared" si="41"/>
        <v>150</v>
      </c>
      <c r="U27" s="19"/>
      <c r="V27" s="81"/>
      <c r="W27" s="81"/>
      <c r="X27" s="81"/>
      <c r="Y27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</row>
    <row r="28" spans="1:315" ht="14.4">
      <c r="A28" s="50">
        <v>4</v>
      </c>
      <c r="B28" s="107" t="s">
        <v>73</v>
      </c>
      <c r="C28" s="38">
        <v>8</v>
      </c>
      <c r="D28" s="34">
        <v>30</v>
      </c>
      <c r="E28" s="34">
        <v>40</v>
      </c>
      <c r="F28" s="35">
        <v>40</v>
      </c>
      <c r="G28" s="35">
        <v>50</v>
      </c>
      <c r="H28" s="34">
        <v>20</v>
      </c>
      <c r="I28" s="34">
        <v>30</v>
      </c>
      <c r="J28" s="56">
        <f t="shared" si="33"/>
        <v>3.2</v>
      </c>
      <c r="K28" s="56">
        <f>(C28*G28)/100</f>
        <v>4</v>
      </c>
      <c r="L28" s="37">
        <f t="shared" si="24"/>
        <v>200</v>
      </c>
      <c r="M28" s="38">
        <f t="shared" si="34"/>
        <v>60</v>
      </c>
      <c r="N28" s="38">
        <f t="shared" si="35"/>
        <v>80</v>
      </c>
      <c r="O28" s="38">
        <f t="shared" si="36"/>
        <v>80</v>
      </c>
      <c r="P28" s="38">
        <f t="shared" si="37"/>
        <v>100</v>
      </c>
      <c r="Q28" s="38">
        <f t="shared" si="38"/>
        <v>40</v>
      </c>
      <c r="R28" s="38">
        <f t="shared" si="39"/>
        <v>60</v>
      </c>
      <c r="S28" s="64">
        <f t="shared" si="40"/>
        <v>140</v>
      </c>
      <c r="T28" s="57">
        <f t="shared" si="41"/>
        <v>180</v>
      </c>
      <c r="U28" s="19"/>
      <c r="V28" s="81"/>
      <c r="W28" s="81"/>
      <c r="X28" s="81"/>
      <c r="Y28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</row>
    <row r="29" spans="1:315" ht="15" thickBot="1">
      <c r="A29" s="52" t="s">
        <v>23</v>
      </c>
      <c r="B29" s="40"/>
      <c r="C29" s="41">
        <f>SUM(C24:C28)</f>
        <v>34</v>
      </c>
      <c r="D29" s="42"/>
      <c r="E29" s="42"/>
      <c r="F29" s="42"/>
      <c r="G29" s="42"/>
      <c r="H29" s="42"/>
      <c r="I29" s="42"/>
      <c r="J29" s="41">
        <f>SUM(J24:J28)</f>
        <v>10.6</v>
      </c>
      <c r="K29" s="41">
        <f>SUM(K24:K28)</f>
        <v>14</v>
      </c>
      <c r="L29" s="43"/>
      <c r="M29" s="41">
        <f t="shared" ref="M29:T29" si="42">SUM(M24:M28)</f>
        <v>280</v>
      </c>
      <c r="N29" s="41">
        <f t="shared" si="42"/>
        <v>415</v>
      </c>
      <c r="O29" s="41">
        <f t="shared" si="42"/>
        <v>265</v>
      </c>
      <c r="P29" s="41">
        <f t="shared" si="42"/>
        <v>350</v>
      </c>
      <c r="Q29" s="41">
        <f t="shared" si="42"/>
        <v>155</v>
      </c>
      <c r="R29" s="41">
        <f t="shared" si="42"/>
        <v>255</v>
      </c>
      <c r="S29" s="73">
        <f t="shared" si="42"/>
        <v>545</v>
      </c>
      <c r="T29" s="73">
        <f t="shared" si="42"/>
        <v>765</v>
      </c>
      <c r="U29" s="80">
        <v>480</v>
      </c>
      <c r="V29" s="73">
        <f t="shared" ref="V29" si="43">U29+S29</f>
        <v>1025</v>
      </c>
      <c r="W29" s="73">
        <f t="shared" ref="W29" si="44">U29+T29</f>
        <v>1245</v>
      </c>
      <c r="X29" s="73">
        <v>1120</v>
      </c>
      <c r="Y2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</row>
    <row r="30" spans="1:315" ht="19.5" customHeight="1">
      <c r="A30" s="75" t="s">
        <v>74</v>
      </c>
      <c r="B30" s="82"/>
      <c r="C30" s="30"/>
      <c r="D30" s="25"/>
      <c r="E30" s="25"/>
      <c r="F30" s="25"/>
      <c r="G30" s="25"/>
      <c r="H30" s="25"/>
      <c r="I30" s="25"/>
      <c r="J30" s="30"/>
      <c r="K30" s="30"/>
      <c r="L30" s="29"/>
      <c r="M30" s="30"/>
      <c r="N30" s="30"/>
      <c r="O30" s="30"/>
      <c r="P30" s="30"/>
      <c r="Q30" s="30"/>
      <c r="R30" s="30"/>
      <c r="S30" s="69"/>
      <c r="T30" s="69"/>
      <c r="U30" s="19"/>
      <c r="V30" s="19"/>
      <c r="W30" s="19"/>
      <c r="X30" s="19"/>
      <c r="Y30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</row>
    <row r="31" spans="1:315" s="6" customFormat="1" ht="28.8">
      <c r="A31" s="65">
        <v>3</v>
      </c>
      <c r="B31" s="51" t="s">
        <v>63</v>
      </c>
      <c r="C31" s="38">
        <v>8</v>
      </c>
      <c r="D31" s="34">
        <v>40</v>
      </c>
      <c r="E31" s="34">
        <v>50</v>
      </c>
      <c r="F31" s="35">
        <v>30</v>
      </c>
      <c r="G31" s="35">
        <v>40</v>
      </c>
      <c r="H31" s="34">
        <v>20</v>
      </c>
      <c r="I31" s="34">
        <v>30</v>
      </c>
      <c r="J31" s="36">
        <f>(C31*F31)/100</f>
        <v>2.4</v>
      </c>
      <c r="K31" s="36">
        <f t="shared" ref="K31:K38" si="45">C31*G31/100</f>
        <v>3.2</v>
      </c>
      <c r="L31" s="37">
        <f t="shared" ref="L31:L38" si="46">C31*25</f>
        <v>200</v>
      </c>
      <c r="M31" s="38">
        <f t="shared" ref="M31:M38" si="47">C31*25*D31/100</f>
        <v>80</v>
      </c>
      <c r="N31" s="38">
        <f t="shared" ref="N31:N38" si="48">C31*25*E31/100</f>
        <v>100</v>
      </c>
      <c r="O31" s="38">
        <f t="shared" ref="O31:O38" si="49">C31*25*F31/100</f>
        <v>60</v>
      </c>
      <c r="P31" s="38">
        <f t="shared" ref="P31:P38" si="50">C31*25*G31/100</f>
        <v>80</v>
      </c>
      <c r="Q31" s="38">
        <f t="shared" ref="Q31:Q38" si="51">C31*25*H31/100</f>
        <v>40</v>
      </c>
      <c r="R31" s="38">
        <f t="shared" ref="R31:R38" si="52">C31*25*I31/100</f>
        <v>60</v>
      </c>
      <c r="S31" s="38">
        <f t="shared" ref="S31:T38" si="53">M31+O31</f>
        <v>140</v>
      </c>
      <c r="T31" s="38">
        <f t="shared" si="53"/>
        <v>180</v>
      </c>
      <c r="U31" s="19"/>
      <c r="V31" s="19"/>
      <c r="W31" s="19"/>
      <c r="X31" s="19"/>
      <c r="Y31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</row>
    <row r="32" spans="1:315" ht="14.4">
      <c r="A32" s="65">
        <v>3</v>
      </c>
      <c r="B32" s="51" t="s">
        <v>66</v>
      </c>
      <c r="C32" s="38">
        <v>8</v>
      </c>
      <c r="D32" s="34">
        <v>40</v>
      </c>
      <c r="E32" s="34">
        <v>50</v>
      </c>
      <c r="F32" s="35">
        <v>30</v>
      </c>
      <c r="G32" s="35">
        <v>40</v>
      </c>
      <c r="H32" s="34">
        <v>20</v>
      </c>
      <c r="I32" s="34">
        <v>30</v>
      </c>
      <c r="J32" s="36">
        <f>(C32*F32)/100</f>
        <v>2.4</v>
      </c>
      <c r="K32" s="36">
        <f t="shared" si="45"/>
        <v>3.2</v>
      </c>
      <c r="L32" s="37">
        <f t="shared" si="46"/>
        <v>200</v>
      </c>
      <c r="M32" s="38">
        <f t="shared" si="47"/>
        <v>80</v>
      </c>
      <c r="N32" s="38">
        <f t="shared" si="48"/>
        <v>100</v>
      </c>
      <c r="O32" s="38">
        <f t="shared" si="49"/>
        <v>60</v>
      </c>
      <c r="P32" s="38">
        <f t="shared" si="50"/>
        <v>80</v>
      </c>
      <c r="Q32" s="38">
        <f t="shared" si="51"/>
        <v>40</v>
      </c>
      <c r="R32" s="38">
        <f t="shared" si="52"/>
        <v>60</v>
      </c>
      <c r="S32" s="38">
        <f t="shared" si="53"/>
        <v>140</v>
      </c>
      <c r="T32" s="38">
        <f t="shared" si="53"/>
        <v>180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</row>
    <row r="33" spans="1:315" ht="14.4">
      <c r="A33" s="65">
        <v>3</v>
      </c>
      <c r="B33" s="51" t="s">
        <v>67</v>
      </c>
      <c r="C33" s="38">
        <v>8</v>
      </c>
      <c r="D33" s="34">
        <v>40</v>
      </c>
      <c r="E33" s="34">
        <v>50</v>
      </c>
      <c r="F33" s="35">
        <v>30</v>
      </c>
      <c r="G33" s="35">
        <v>40</v>
      </c>
      <c r="H33" s="34">
        <v>20</v>
      </c>
      <c r="I33" s="34">
        <v>30</v>
      </c>
      <c r="J33" s="36">
        <f t="shared" ref="J33:J38" si="54">(C33*F33)/100</f>
        <v>2.4</v>
      </c>
      <c r="K33" s="36">
        <f t="shared" si="45"/>
        <v>3.2</v>
      </c>
      <c r="L33" s="37">
        <f t="shared" si="46"/>
        <v>200</v>
      </c>
      <c r="M33" s="38">
        <f t="shared" si="47"/>
        <v>80</v>
      </c>
      <c r="N33" s="38">
        <f t="shared" si="48"/>
        <v>100</v>
      </c>
      <c r="O33" s="38">
        <f t="shared" si="49"/>
        <v>60</v>
      </c>
      <c r="P33" s="38">
        <f t="shared" si="50"/>
        <v>80</v>
      </c>
      <c r="Q33" s="38">
        <f t="shared" si="51"/>
        <v>40</v>
      </c>
      <c r="R33" s="38">
        <f t="shared" si="52"/>
        <v>60</v>
      </c>
      <c r="S33" s="38">
        <f t="shared" si="53"/>
        <v>140</v>
      </c>
      <c r="T33" s="38">
        <f t="shared" si="53"/>
        <v>180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</row>
    <row r="34" spans="1:315" ht="14.4">
      <c r="A34" s="65">
        <v>3</v>
      </c>
      <c r="B34" s="51" t="s">
        <v>68</v>
      </c>
      <c r="C34" s="38">
        <v>8</v>
      </c>
      <c r="D34" s="34">
        <v>40</v>
      </c>
      <c r="E34" s="34">
        <v>50</v>
      </c>
      <c r="F34" s="35">
        <v>30</v>
      </c>
      <c r="G34" s="35">
        <v>40</v>
      </c>
      <c r="H34" s="34">
        <v>20</v>
      </c>
      <c r="I34" s="34">
        <v>30</v>
      </c>
      <c r="J34" s="36">
        <f t="shared" si="54"/>
        <v>2.4</v>
      </c>
      <c r="K34" s="36">
        <f t="shared" si="45"/>
        <v>3.2</v>
      </c>
      <c r="L34" s="37">
        <f t="shared" si="46"/>
        <v>200</v>
      </c>
      <c r="M34" s="38">
        <f t="shared" si="47"/>
        <v>80</v>
      </c>
      <c r="N34" s="38">
        <f t="shared" si="48"/>
        <v>100</v>
      </c>
      <c r="O34" s="38">
        <f t="shared" si="49"/>
        <v>60</v>
      </c>
      <c r="P34" s="38">
        <f t="shared" si="50"/>
        <v>80</v>
      </c>
      <c r="Q34" s="38">
        <f t="shared" si="51"/>
        <v>40</v>
      </c>
      <c r="R34" s="38">
        <f t="shared" si="52"/>
        <v>60</v>
      </c>
      <c r="S34" s="38">
        <f t="shared" si="53"/>
        <v>140</v>
      </c>
      <c r="T34" s="38">
        <f t="shared" si="53"/>
        <v>180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</row>
    <row r="35" spans="1:315" ht="14.4">
      <c r="A35" s="66">
        <v>4</v>
      </c>
      <c r="B35" s="51" t="s">
        <v>64</v>
      </c>
      <c r="C35" s="38">
        <v>8</v>
      </c>
      <c r="D35" s="34">
        <v>30</v>
      </c>
      <c r="E35" s="34">
        <v>40</v>
      </c>
      <c r="F35" s="35">
        <v>40</v>
      </c>
      <c r="G35" s="35">
        <v>50</v>
      </c>
      <c r="H35" s="34">
        <v>20</v>
      </c>
      <c r="I35" s="34">
        <v>30</v>
      </c>
      <c r="J35" s="36">
        <f t="shared" si="54"/>
        <v>3.2</v>
      </c>
      <c r="K35" s="36">
        <f t="shared" si="45"/>
        <v>4</v>
      </c>
      <c r="L35" s="37">
        <f t="shared" si="46"/>
        <v>200</v>
      </c>
      <c r="M35" s="38">
        <f t="shared" si="47"/>
        <v>60</v>
      </c>
      <c r="N35" s="38">
        <f t="shared" si="48"/>
        <v>80</v>
      </c>
      <c r="O35" s="38">
        <f t="shared" si="49"/>
        <v>80</v>
      </c>
      <c r="P35" s="38">
        <f t="shared" si="50"/>
        <v>100</v>
      </c>
      <c r="Q35" s="38">
        <f t="shared" si="51"/>
        <v>40</v>
      </c>
      <c r="R35" s="38">
        <f t="shared" si="52"/>
        <v>60</v>
      </c>
      <c r="S35" s="38">
        <f t="shared" si="53"/>
        <v>140</v>
      </c>
      <c r="T35" s="38">
        <f t="shared" si="53"/>
        <v>180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</row>
    <row r="36" spans="1:315" ht="14.4">
      <c r="A36" s="66">
        <v>4</v>
      </c>
      <c r="B36" s="51" t="s">
        <v>69</v>
      </c>
      <c r="C36" s="38">
        <v>8</v>
      </c>
      <c r="D36" s="34">
        <v>30</v>
      </c>
      <c r="E36" s="34">
        <v>40</v>
      </c>
      <c r="F36" s="35">
        <v>40</v>
      </c>
      <c r="G36" s="35">
        <v>50</v>
      </c>
      <c r="H36" s="34">
        <v>20</v>
      </c>
      <c r="I36" s="34">
        <v>30</v>
      </c>
      <c r="J36" s="36">
        <f t="shared" si="54"/>
        <v>3.2</v>
      </c>
      <c r="K36" s="36">
        <f t="shared" si="45"/>
        <v>4</v>
      </c>
      <c r="L36" s="37">
        <f t="shared" si="46"/>
        <v>200</v>
      </c>
      <c r="M36" s="38">
        <f t="shared" si="47"/>
        <v>60</v>
      </c>
      <c r="N36" s="38">
        <f t="shared" si="48"/>
        <v>80</v>
      </c>
      <c r="O36" s="38">
        <f t="shared" si="49"/>
        <v>80</v>
      </c>
      <c r="P36" s="38">
        <f t="shared" si="50"/>
        <v>100</v>
      </c>
      <c r="Q36" s="38">
        <f t="shared" si="51"/>
        <v>40</v>
      </c>
      <c r="R36" s="38">
        <f t="shared" si="52"/>
        <v>60</v>
      </c>
      <c r="S36" s="38">
        <f t="shared" si="53"/>
        <v>140</v>
      </c>
      <c r="T36" s="38">
        <f t="shared" si="53"/>
        <v>180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</row>
    <row r="37" spans="1:315" ht="14.4">
      <c r="A37" s="66">
        <v>4</v>
      </c>
      <c r="B37" s="51" t="s">
        <v>70</v>
      </c>
      <c r="C37" s="38">
        <v>8</v>
      </c>
      <c r="D37" s="34">
        <v>30</v>
      </c>
      <c r="E37" s="34">
        <v>40</v>
      </c>
      <c r="F37" s="35">
        <v>40</v>
      </c>
      <c r="G37" s="35">
        <v>50</v>
      </c>
      <c r="H37" s="34">
        <v>20</v>
      </c>
      <c r="I37" s="34">
        <v>30</v>
      </c>
      <c r="J37" s="36">
        <f t="shared" si="54"/>
        <v>3.2</v>
      </c>
      <c r="K37" s="36">
        <f t="shared" si="45"/>
        <v>4</v>
      </c>
      <c r="L37" s="37">
        <f t="shared" si="46"/>
        <v>200</v>
      </c>
      <c r="M37" s="38">
        <f t="shared" si="47"/>
        <v>60</v>
      </c>
      <c r="N37" s="38">
        <f t="shared" si="48"/>
        <v>80</v>
      </c>
      <c r="O37" s="38">
        <f t="shared" si="49"/>
        <v>80</v>
      </c>
      <c r="P37" s="38">
        <f t="shared" si="50"/>
        <v>100</v>
      </c>
      <c r="Q37" s="38">
        <f t="shared" si="51"/>
        <v>40</v>
      </c>
      <c r="R37" s="38">
        <f t="shared" si="52"/>
        <v>60</v>
      </c>
      <c r="S37" s="38">
        <f t="shared" si="53"/>
        <v>140</v>
      </c>
      <c r="T37" s="38">
        <f t="shared" si="53"/>
        <v>180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</row>
    <row r="38" spans="1:315" ht="14.4">
      <c r="A38" s="66">
        <v>4</v>
      </c>
      <c r="B38" s="51" t="s">
        <v>65</v>
      </c>
      <c r="C38" s="38">
        <v>8</v>
      </c>
      <c r="D38" s="34">
        <v>30</v>
      </c>
      <c r="E38" s="34">
        <v>40</v>
      </c>
      <c r="F38" s="35">
        <v>40</v>
      </c>
      <c r="G38" s="35">
        <v>50</v>
      </c>
      <c r="H38" s="34">
        <v>20</v>
      </c>
      <c r="I38" s="34">
        <v>30</v>
      </c>
      <c r="J38" s="36">
        <f t="shared" si="54"/>
        <v>3.2</v>
      </c>
      <c r="K38" s="36">
        <f t="shared" si="45"/>
        <v>4</v>
      </c>
      <c r="L38" s="37">
        <f t="shared" si="46"/>
        <v>200</v>
      </c>
      <c r="M38" s="38">
        <f t="shared" si="47"/>
        <v>60</v>
      </c>
      <c r="N38" s="38">
        <f t="shared" si="48"/>
        <v>80</v>
      </c>
      <c r="O38" s="38">
        <f t="shared" si="49"/>
        <v>80</v>
      </c>
      <c r="P38" s="38">
        <f t="shared" si="50"/>
        <v>100</v>
      </c>
      <c r="Q38" s="38">
        <f t="shared" si="51"/>
        <v>40</v>
      </c>
      <c r="R38" s="38">
        <f t="shared" si="52"/>
        <v>60</v>
      </c>
      <c r="S38" s="38">
        <f t="shared" si="53"/>
        <v>140</v>
      </c>
      <c r="T38" s="38">
        <f t="shared" si="53"/>
        <v>180</v>
      </c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</row>
    <row r="39" spans="1:315" ht="14.4">
      <c r="A39" s="67"/>
      <c r="B39" s="55"/>
      <c r="C39" s="38"/>
      <c r="D39" s="34"/>
      <c r="E39" s="34"/>
      <c r="F39" s="35"/>
      <c r="G39" s="35"/>
      <c r="H39" s="34"/>
      <c r="I39" s="34"/>
      <c r="J39" s="36"/>
      <c r="K39" s="36"/>
      <c r="L39" s="37"/>
      <c r="M39" s="38"/>
      <c r="N39" s="38"/>
      <c r="O39" s="38"/>
      <c r="P39" s="38"/>
      <c r="Q39" s="38"/>
      <c r="R39" s="38"/>
      <c r="S39" s="38"/>
      <c r="T39" s="38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</row>
    <row r="40" spans="1:315" s="6" customFormat="1" ht="28.2" thickBot="1">
      <c r="A40" s="71" t="s">
        <v>22</v>
      </c>
      <c r="B40" s="83"/>
      <c r="C40" s="84">
        <v>16</v>
      </c>
      <c r="D40" s="85"/>
      <c r="E40" s="85"/>
      <c r="F40" s="86"/>
      <c r="G40" s="86"/>
      <c r="H40" s="85"/>
      <c r="I40" s="85"/>
      <c r="J40" s="72"/>
      <c r="K40" s="72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</row>
    <row r="41" spans="1:315" ht="14.4">
      <c r="A41" s="113" t="s">
        <v>9</v>
      </c>
      <c r="B41" s="88" t="s">
        <v>71</v>
      </c>
      <c r="C41" s="89">
        <f>C10+C17+C23+C29</f>
        <v>142</v>
      </c>
      <c r="D41" s="90"/>
      <c r="E41" s="90"/>
      <c r="F41" s="91"/>
      <c r="G41" s="91"/>
      <c r="H41" s="90"/>
      <c r="I41" s="90"/>
      <c r="J41" s="48"/>
      <c r="K41" s="48"/>
      <c r="L41" s="92"/>
      <c r="M41" s="92"/>
      <c r="N41" s="92"/>
      <c r="O41" s="92"/>
      <c r="P41" s="92"/>
      <c r="Q41" s="92"/>
      <c r="R41" s="92"/>
      <c r="S41" s="92"/>
      <c r="T41" s="93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</row>
    <row r="42" spans="1:315" ht="28.8">
      <c r="A42" s="114"/>
      <c r="B42" s="94" t="s">
        <v>72</v>
      </c>
      <c r="C42" s="95"/>
      <c r="D42" s="96"/>
      <c r="E42" s="96"/>
      <c r="F42" s="97"/>
      <c r="G42" s="97"/>
      <c r="H42" s="96"/>
      <c r="I42" s="96"/>
      <c r="J42" s="68">
        <f>J10+J17+J23+J29</f>
        <v>35.799999999999997</v>
      </c>
      <c r="K42" s="68">
        <f>K10+K17+K23+K29</f>
        <v>50</v>
      </c>
      <c r="L42" s="98"/>
      <c r="M42" s="98"/>
      <c r="N42" s="98"/>
      <c r="O42" s="98"/>
      <c r="P42" s="98"/>
      <c r="Q42" s="98"/>
      <c r="R42" s="98"/>
      <c r="S42" s="98"/>
      <c r="T42" s="9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</row>
    <row r="43" spans="1:315" ht="14.4">
      <c r="A43" s="114"/>
      <c r="B43" s="94" t="s">
        <v>10</v>
      </c>
      <c r="C43" s="95">
        <v>99</v>
      </c>
      <c r="D43" s="96"/>
      <c r="E43" s="96"/>
      <c r="F43" s="97"/>
      <c r="G43" s="97"/>
      <c r="H43" s="96"/>
      <c r="I43" s="96"/>
      <c r="J43" s="36"/>
      <c r="K43" s="36"/>
      <c r="L43" s="98"/>
      <c r="M43" s="98"/>
      <c r="N43" s="98"/>
      <c r="O43" s="98"/>
      <c r="P43" s="98"/>
      <c r="Q43" s="98"/>
      <c r="R43" s="98"/>
      <c r="S43" s="98"/>
      <c r="T43" s="9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</row>
    <row r="44" spans="1:315" ht="15" thickBot="1">
      <c r="A44" s="115"/>
      <c r="B44" s="100" t="s">
        <v>9</v>
      </c>
      <c r="C44" s="101">
        <f>C41+C43</f>
        <v>241</v>
      </c>
      <c r="D44" s="102"/>
      <c r="E44" s="102"/>
      <c r="F44" s="103"/>
      <c r="G44" s="103"/>
      <c r="H44" s="102"/>
      <c r="I44" s="102"/>
      <c r="J44" s="70"/>
      <c r="K44" s="70"/>
      <c r="L44" s="104"/>
      <c r="M44" s="104"/>
      <c r="N44" s="104"/>
      <c r="O44" s="104"/>
      <c r="P44" s="104"/>
      <c r="Q44" s="104"/>
      <c r="R44" s="104"/>
      <c r="S44" s="104"/>
      <c r="T44" s="105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</row>
    <row r="45" spans="1:315" ht="14.4">
      <c r="A45" s="58"/>
      <c r="B45" s="59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</row>
    <row r="46" spans="1:315" ht="14.4">
      <c r="A46" s="58"/>
      <c r="B46" s="59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</row>
    <row r="47" spans="1:315" ht="14.4">
      <c r="A47" s="58"/>
      <c r="B47" s="59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</row>
    <row r="48" spans="1:315" ht="14.4">
      <c r="A48" s="58"/>
      <c r="B48" s="59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</row>
    <row r="49" spans="1:315" ht="14.4">
      <c r="A49" s="58"/>
      <c r="B49" s="59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</row>
    <row r="50" spans="1:315" ht="14.4">
      <c r="A50" s="58"/>
      <c r="B50" s="59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</row>
    <row r="51" spans="1:315" ht="14.4">
      <c r="A51" s="58"/>
      <c r="B51" s="59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</row>
    <row r="52" spans="1:315" ht="14.4">
      <c r="A52" s="58"/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</row>
    <row r="53" spans="1:315" ht="14.4">
      <c r="A53" s="58"/>
      <c r="B53" s="59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</row>
    <row r="54" spans="1:315" ht="14.4">
      <c r="A54" s="58"/>
      <c r="B54" s="59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</row>
    <row r="55" spans="1:315" ht="14.4">
      <c r="A55" s="58"/>
      <c r="B55" s="59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</row>
    <row r="56" spans="1:315" s="6" customFormat="1" ht="14.4">
      <c r="A56" s="58"/>
      <c r="B56" s="59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</row>
    <row r="57" spans="1:315" ht="14.4">
      <c r="A57" s="58"/>
      <c r="B57" s="59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</row>
    <row r="58" spans="1:315" ht="14.4">
      <c r="A58" s="58"/>
      <c r="B58" s="59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</row>
    <row r="59" spans="1:315" ht="14.4">
      <c r="A59" s="58"/>
      <c r="B59" s="59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</row>
    <row r="60" spans="1:315" ht="14.4">
      <c r="A60" s="58"/>
      <c r="B60" s="59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</row>
    <row r="61" spans="1:315" ht="14.4">
      <c r="A61" s="58"/>
      <c r="B61" s="59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</row>
    <row r="62" spans="1:315" ht="14.4">
      <c r="A62" s="58"/>
      <c r="B62" s="59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</row>
    <row r="63" spans="1:315" ht="14.4">
      <c r="A63" s="58"/>
      <c r="B63" s="59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</row>
    <row r="64" spans="1:315" ht="14.4">
      <c r="A64" s="58"/>
      <c r="B64" s="59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</row>
    <row r="65" spans="1:315" ht="14.4">
      <c r="A65" s="58"/>
      <c r="B65" s="59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</row>
    <row r="66" spans="1:315" ht="14.4">
      <c r="A66" s="58"/>
      <c r="B66" s="59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</row>
    <row r="67" spans="1:315" ht="14.4">
      <c r="A67" s="58"/>
      <c r="B67" s="59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</row>
    <row r="68" spans="1:315" s="2" customFormat="1" ht="21.9" customHeight="1">
      <c r="A68" s="58"/>
      <c r="B68" s="59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</row>
    <row r="69" spans="1:315" s="4" customFormat="1" ht="14.4">
      <c r="A69" s="58"/>
      <c r="B69" s="59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</row>
    <row r="70" spans="1:315" s="4" customFormat="1" ht="22.35" customHeight="1">
      <c r="A70" s="58"/>
      <c r="B70" s="59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</row>
    <row r="71" spans="1:315" s="4" customFormat="1" ht="22.35" customHeight="1">
      <c r="A71" s="58"/>
      <c r="B71" s="59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</row>
    <row r="72" spans="1:315" ht="14.4">
      <c r="A72" s="58"/>
      <c r="B72" s="59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</row>
    <row r="73" spans="1:315" ht="19.95" customHeight="1">
      <c r="A73" s="58"/>
      <c r="B73" s="59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</row>
    <row r="74" spans="1:315" ht="14.4"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</row>
    <row r="75" spans="1:315" ht="14.4"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</row>
    <row r="76" spans="1:315" ht="14.4"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</row>
    <row r="77" spans="1:315" ht="14.4"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</row>
    <row r="78" spans="1:315" ht="14.4"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</row>
    <row r="79" spans="1:315" ht="14.4"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</row>
    <row r="80" spans="1:315" ht="14.4"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</row>
    <row r="81" spans="21:315" ht="14.4"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</row>
    <row r="82" spans="21:315" ht="14.4">
      <c r="U82"/>
      <c r="V82"/>
      <c r="W82"/>
      <c r="X82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</row>
    <row r="83" spans="21:315" ht="14.4">
      <c r="U83"/>
      <c r="V83"/>
      <c r="W83"/>
      <c r="X83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</row>
    <row r="84" spans="21:315" ht="14.4">
      <c r="U84"/>
      <c r="V84"/>
      <c r="W84"/>
      <c r="X84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</row>
    <row r="85" spans="21:315" ht="14.4">
      <c r="U85"/>
      <c r="V85"/>
      <c r="W85"/>
      <c r="X85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</row>
    <row r="86" spans="21:315" ht="14.4"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</row>
    <row r="87" spans="21:315" ht="14.4"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</row>
    <row r="88" spans="21:315" ht="14.4"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</row>
    <row r="89" spans="21:315" ht="14.4"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</row>
    <row r="90" spans="21:315" ht="14.4"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</row>
    <row r="91" spans="21:315" ht="14.4"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</row>
    <row r="92" spans="21:315" ht="14.4"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</row>
    <row r="93" spans="21:315" ht="14.4"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</row>
    <row r="94" spans="21:315" ht="14.4"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</row>
    <row r="95" spans="21:315" ht="14.4"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</row>
    <row r="96" spans="21:315" ht="14.4"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</row>
    <row r="97" spans="137:315" ht="14.4"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</row>
    <row r="98" spans="137:315" ht="14.4"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</row>
    <row r="99" spans="137:315" ht="14.4"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</row>
    <row r="100" spans="137:315" ht="14.4"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</row>
    <row r="101" spans="137:315" ht="14.4"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</row>
    <row r="102" spans="137:315" ht="14.4"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</row>
    <row r="103" spans="137:315" ht="14.4"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</row>
    <row r="104" spans="137:315" ht="14.4"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</row>
    <row r="105" spans="137:315" ht="14.4"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</row>
    <row r="106" spans="137:315" ht="14.4"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</row>
    <row r="107" spans="137:315" ht="14.4"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</row>
    <row r="108" spans="137:315" ht="14.4"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</row>
    <row r="109" spans="137:315" ht="14.4"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</row>
    <row r="110" spans="137:315" ht="14.4"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</row>
    <row r="111" spans="137:315" ht="14.4"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</row>
    <row r="112" spans="137:315" ht="14.4"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</row>
    <row r="113" spans="137:315" ht="14.4"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</row>
    <row r="114" spans="137:315" ht="14.4"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</row>
    <row r="115" spans="137:315" ht="14.4"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</row>
    <row r="116" spans="137:315" ht="14.4"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</row>
    <row r="117" spans="137:315" ht="14.4"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</row>
    <row r="118" spans="137:315" ht="14.4"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</row>
    <row r="119" spans="137:315" ht="14.4"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</row>
    <row r="120" spans="137:315" ht="14.4"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</row>
    <row r="121" spans="137:315" ht="14.4"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</row>
    <row r="122" spans="137:315" ht="14.4"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</row>
    <row r="123" spans="137:315" ht="14.4"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</row>
    <row r="124" spans="137:315" ht="14.4"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</row>
    <row r="125" spans="137:315" ht="14.4"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</row>
    <row r="126" spans="137:315" ht="14.4"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</row>
    <row r="127" spans="137:315" ht="14.4"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</row>
    <row r="128" spans="137:315" ht="14.4"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</row>
    <row r="129" spans="137:315" ht="14.4"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</row>
    <row r="130" spans="137:315" ht="14.4"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</row>
    <row r="131" spans="137:315" ht="14.4"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</row>
    <row r="132" spans="137:315" ht="14.4"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</row>
    <row r="133" spans="137:315" ht="14.4"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</row>
    <row r="134" spans="137:315" ht="14.4"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</row>
    <row r="135" spans="137:315" ht="14.4"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</row>
    <row r="136" spans="137:315" ht="14.4"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</row>
    <row r="137" spans="137:315" ht="14.4"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</row>
    <row r="138" spans="137:315" ht="14.4"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</row>
    <row r="139" spans="137:315" ht="14.4"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</row>
    <row r="140" spans="137:315" ht="14.4"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</row>
    <row r="141" spans="137:315" ht="14.4"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</row>
    <row r="142" spans="137:315" ht="14.4"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</row>
    <row r="143" spans="137:315" ht="14.4"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</row>
    <row r="144" spans="137:315" ht="14.4"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</row>
    <row r="145" spans="137:315" ht="14.4"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</row>
    <row r="146" spans="137:315" ht="14.4"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</row>
    <row r="147" spans="137:315" ht="14.4"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</row>
    <row r="148" spans="137:315" ht="14.4"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</row>
    <row r="149" spans="137:315" ht="14.4"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</row>
    <row r="150" spans="137:315" ht="14.4"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</row>
    <row r="151" spans="137:315" ht="14.4"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</row>
    <row r="152" spans="137:315" ht="14.4"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</row>
    <row r="153" spans="137:315" ht="14.4"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</row>
    <row r="154" spans="137:315" ht="14.4"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</row>
    <row r="155" spans="137:315" ht="14.4"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</row>
    <row r="156" spans="137:315" ht="14.4"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</row>
    <row r="157" spans="137:315" ht="14.4"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</row>
    <row r="158" spans="137:315" ht="14.4"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</row>
    <row r="159" spans="137:315" ht="14.4"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</row>
    <row r="160" spans="137:315" ht="14.4"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</row>
    <row r="161" spans="137:315" ht="14.4"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</row>
    <row r="162" spans="137:315" ht="14.4"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</row>
    <row r="163" spans="137:315" ht="14.4"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</row>
    <row r="164" spans="137:315" ht="14.4"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</row>
    <row r="165" spans="137:315" ht="14.4"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</row>
    <row r="166" spans="137:315" ht="14.4"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</row>
    <row r="167" spans="137:315" ht="14.4"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</row>
    <row r="168" spans="137:315" ht="14.4"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</row>
    <row r="169" spans="137:315" ht="14.4"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</row>
    <row r="170" spans="137:315" ht="14.4"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</row>
    <row r="171" spans="137:315" ht="14.4"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</row>
    <row r="172" spans="137:315" ht="14.4"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</row>
    <row r="173" spans="137:315" ht="14.4"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</row>
    <row r="174" spans="137:315" ht="14.4"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</row>
  </sheetData>
  <mergeCells count="7">
    <mergeCell ref="O1:P1"/>
    <mergeCell ref="Q1:R1"/>
    <mergeCell ref="A41:A44"/>
    <mergeCell ref="D1:E1"/>
    <mergeCell ref="F1:G1"/>
    <mergeCell ref="H1:I1"/>
    <mergeCell ref="M1:N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workbookViewId="0">
      <selection activeCell="G25" sqref="G25"/>
    </sheetView>
  </sheetViews>
  <sheetFormatPr defaultColWidth="9" defaultRowHeight="14.4"/>
  <cols>
    <col min="1" max="1" width="9.44140625" style="7" customWidth="1"/>
    <col min="2" max="2" width="14.6640625" style="7" customWidth="1"/>
    <col min="3" max="3" width="13.88671875" style="7" customWidth="1"/>
    <col min="4" max="5" width="9" style="7"/>
    <col min="6" max="6" width="10.5546875" style="7" customWidth="1"/>
    <col min="7" max="8" width="9" style="7"/>
    <col min="9" max="9" width="10.33203125" style="7" customWidth="1"/>
    <col min="10" max="11" width="9" style="7"/>
    <col min="12" max="12" width="11" style="7" customWidth="1"/>
    <col min="13" max="13" width="9" style="7"/>
    <col min="14" max="14" width="14.6640625" style="7" customWidth="1"/>
    <col min="15" max="15" width="13.6640625" style="7" customWidth="1"/>
    <col min="16" max="16" width="9" style="7"/>
    <col min="17" max="17" width="9.109375" customWidth="1"/>
    <col min="18" max="16384" width="9" style="7"/>
  </cols>
  <sheetData>
    <row r="1" spans="1:18" ht="15" thickBo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R1"/>
    </row>
    <row r="2" spans="1:18" ht="15" thickBot="1">
      <c r="A2"/>
      <c r="B2" s="122" t="s">
        <v>50</v>
      </c>
      <c r="C2" s="125" t="s">
        <v>51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/>
      <c r="R2"/>
    </row>
    <row r="3" spans="1:18" ht="15" customHeight="1">
      <c r="A3"/>
      <c r="B3" s="123"/>
      <c r="C3" s="128" t="s">
        <v>52</v>
      </c>
      <c r="D3" s="129"/>
      <c r="E3" s="130"/>
      <c r="F3" s="128" t="s">
        <v>53</v>
      </c>
      <c r="G3" s="129"/>
      <c r="H3" s="130"/>
      <c r="I3" s="128" t="s">
        <v>54</v>
      </c>
      <c r="J3" s="129"/>
      <c r="K3" s="130"/>
      <c r="L3" s="128" t="s">
        <v>55</v>
      </c>
      <c r="M3" s="129"/>
      <c r="N3" s="130"/>
      <c r="O3" s="8" t="s">
        <v>9</v>
      </c>
      <c r="P3"/>
      <c r="R3"/>
    </row>
    <row r="4" spans="1:18" ht="15" thickBot="1">
      <c r="A4"/>
      <c r="B4" s="123"/>
      <c r="C4" s="131"/>
      <c r="D4" s="132"/>
      <c r="E4" s="133"/>
      <c r="F4" s="131"/>
      <c r="G4" s="132"/>
      <c r="H4" s="133"/>
      <c r="I4" s="131"/>
      <c r="J4" s="132"/>
      <c r="K4" s="133"/>
      <c r="L4" s="131"/>
      <c r="M4" s="132"/>
      <c r="N4" s="133"/>
      <c r="O4" s="9" t="s">
        <v>0</v>
      </c>
      <c r="P4"/>
      <c r="R4"/>
    </row>
    <row r="5" spans="1:18" ht="24.6" thickBot="1">
      <c r="A5"/>
      <c r="B5" s="124"/>
      <c r="C5" s="10" t="s">
        <v>56</v>
      </c>
      <c r="D5" s="10" t="s">
        <v>57</v>
      </c>
      <c r="E5" s="10" t="s">
        <v>0</v>
      </c>
      <c r="F5" s="10" t="s">
        <v>56</v>
      </c>
      <c r="G5" s="10" t="s">
        <v>57</v>
      </c>
      <c r="H5" s="10" t="s">
        <v>0</v>
      </c>
      <c r="I5" s="10" t="s">
        <v>56</v>
      </c>
      <c r="J5" s="10" t="s">
        <v>57</v>
      </c>
      <c r="K5" s="10" t="s">
        <v>0</v>
      </c>
      <c r="L5" s="10" t="s">
        <v>56</v>
      </c>
      <c r="M5" s="10" t="s">
        <v>57</v>
      </c>
      <c r="N5" s="10" t="s">
        <v>0</v>
      </c>
      <c r="O5" s="11" t="s">
        <v>58</v>
      </c>
      <c r="P5"/>
      <c r="R5"/>
    </row>
    <row r="6" spans="1:18" ht="15" thickBot="1">
      <c r="A6"/>
      <c r="B6" s="12" t="s">
        <v>3</v>
      </c>
      <c r="C6" s="13">
        <v>4</v>
      </c>
      <c r="D6" s="13">
        <v>140</v>
      </c>
      <c r="E6" s="13">
        <v>8</v>
      </c>
      <c r="F6" s="13">
        <v>4</v>
      </c>
      <c r="G6" s="13">
        <v>140</v>
      </c>
      <c r="H6" s="13">
        <v>8</v>
      </c>
      <c r="I6" s="13">
        <v>4</v>
      </c>
      <c r="J6" s="13">
        <v>140</v>
      </c>
      <c r="K6" s="13">
        <v>8</v>
      </c>
      <c r="L6" s="13">
        <v>4</v>
      </c>
      <c r="M6" s="13">
        <v>128</v>
      </c>
      <c r="N6" s="13">
        <v>8</v>
      </c>
      <c r="O6" s="14">
        <v>32</v>
      </c>
      <c r="P6"/>
      <c r="R6"/>
    </row>
    <row r="7" spans="1:18" ht="15" thickBot="1">
      <c r="A7"/>
      <c r="B7" s="12" t="s">
        <v>4</v>
      </c>
      <c r="C7" s="13">
        <v>2</v>
      </c>
      <c r="D7" s="13">
        <v>70</v>
      </c>
      <c r="E7" s="13">
        <v>4</v>
      </c>
      <c r="F7" s="13">
        <v>2</v>
      </c>
      <c r="G7" s="13">
        <v>70</v>
      </c>
      <c r="H7" s="13">
        <v>4</v>
      </c>
      <c r="I7" s="13">
        <v>2</v>
      </c>
      <c r="J7" s="13">
        <v>70</v>
      </c>
      <c r="K7" s="13">
        <v>4</v>
      </c>
      <c r="L7" s="13">
        <v>2</v>
      </c>
      <c r="M7" s="13">
        <v>64</v>
      </c>
      <c r="N7" s="13">
        <v>4</v>
      </c>
      <c r="O7" s="14">
        <v>16</v>
      </c>
      <c r="P7"/>
      <c r="R7"/>
    </row>
    <row r="8" spans="1:18" ht="15" thickBot="1">
      <c r="A8"/>
      <c r="B8" s="12" t="s">
        <v>5</v>
      </c>
      <c r="C8" s="13">
        <v>4</v>
      </c>
      <c r="D8" s="13">
        <v>140</v>
      </c>
      <c r="E8" s="13">
        <v>8</v>
      </c>
      <c r="F8" s="13">
        <v>4</v>
      </c>
      <c r="G8" s="13">
        <v>140</v>
      </c>
      <c r="H8" s="13">
        <v>8</v>
      </c>
      <c r="I8" s="13">
        <v>3</v>
      </c>
      <c r="J8" s="13">
        <v>105</v>
      </c>
      <c r="K8" s="13">
        <v>6</v>
      </c>
      <c r="L8" s="13">
        <v>3</v>
      </c>
      <c r="M8" s="13">
        <v>96</v>
      </c>
      <c r="N8" s="13">
        <v>6</v>
      </c>
      <c r="O8" s="14">
        <v>28</v>
      </c>
      <c r="P8"/>
      <c r="R8"/>
    </row>
    <row r="9" spans="1:18" ht="15" thickBot="1">
      <c r="A9"/>
      <c r="B9" s="12" t="s">
        <v>6</v>
      </c>
      <c r="C9" s="13">
        <v>1</v>
      </c>
      <c r="D9" s="13">
        <v>35</v>
      </c>
      <c r="E9" s="13">
        <v>2</v>
      </c>
      <c r="F9" s="13">
        <v>1</v>
      </c>
      <c r="G9" s="13">
        <v>35</v>
      </c>
      <c r="H9" s="13">
        <v>2</v>
      </c>
      <c r="I9" s="13">
        <v>1</v>
      </c>
      <c r="J9" s="13">
        <v>35</v>
      </c>
      <c r="K9" s="13">
        <v>2</v>
      </c>
      <c r="L9" s="15"/>
      <c r="M9" s="13">
        <v>0</v>
      </c>
      <c r="N9" s="15"/>
      <c r="O9" s="14">
        <v>6</v>
      </c>
      <c r="P9"/>
      <c r="R9"/>
    </row>
    <row r="10" spans="1:18" ht="15" thickBot="1">
      <c r="A10"/>
      <c r="B10" s="12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3">
        <v>2</v>
      </c>
      <c r="M10" s="13">
        <v>64</v>
      </c>
      <c r="N10" s="13">
        <v>3</v>
      </c>
      <c r="O10" s="14">
        <v>3</v>
      </c>
      <c r="P10"/>
      <c r="R10"/>
    </row>
    <row r="11" spans="1:18">
      <c r="A11"/>
      <c r="B11" s="16" t="s">
        <v>59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34">
        <v>1</v>
      </c>
      <c r="M11" s="134">
        <v>32</v>
      </c>
      <c r="N11" s="134">
        <v>2</v>
      </c>
      <c r="O11" s="136">
        <v>2</v>
      </c>
      <c r="P11"/>
      <c r="R11"/>
    </row>
    <row r="12" spans="1:18" ht="15" thickBot="1">
      <c r="A12"/>
      <c r="B12" s="17" t="s">
        <v>60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35"/>
      <c r="M12" s="135"/>
      <c r="N12" s="135"/>
      <c r="O12" s="137"/>
      <c r="P12"/>
      <c r="R12"/>
    </row>
    <row r="13" spans="1:18" ht="15" customHeight="1">
      <c r="A13"/>
      <c r="B13" s="16" t="s">
        <v>61</v>
      </c>
      <c r="C13" s="134">
        <v>2</v>
      </c>
      <c r="D13" s="134">
        <v>70</v>
      </c>
      <c r="E13" s="134">
        <v>2</v>
      </c>
      <c r="F13" s="134">
        <v>2</v>
      </c>
      <c r="G13" s="134">
        <v>70</v>
      </c>
      <c r="H13" s="134">
        <v>2</v>
      </c>
      <c r="I13" s="134">
        <v>2</v>
      </c>
      <c r="J13" s="134">
        <v>70</v>
      </c>
      <c r="K13" s="134">
        <v>2</v>
      </c>
      <c r="L13" s="134">
        <v>2</v>
      </c>
      <c r="M13" s="134">
        <v>64</v>
      </c>
      <c r="N13" s="134">
        <v>2</v>
      </c>
      <c r="O13" s="136">
        <v>8</v>
      </c>
      <c r="P13"/>
      <c r="R13"/>
    </row>
    <row r="14" spans="1:18" ht="24.6" thickBot="1">
      <c r="A14"/>
      <c r="B14" s="17" t="s">
        <v>62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7"/>
      <c r="P14"/>
      <c r="R14"/>
    </row>
    <row r="15" spans="1:18" ht="15" thickBot="1">
      <c r="A15"/>
      <c r="B15" s="12" t="s">
        <v>8</v>
      </c>
      <c r="C15" s="13">
        <v>1</v>
      </c>
      <c r="D15" s="13">
        <v>35</v>
      </c>
      <c r="E15" s="13">
        <v>1</v>
      </c>
      <c r="F15" s="13">
        <v>1</v>
      </c>
      <c r="G15" s="13">
        <v>35</v>
      </c>
      <c r="H15" s="13">
        <v>1</v>
      </c>
      <c r="I15" s="13">
        <v>1</v>
      </c>
      <c r="J15" s="13">
        <v>35</v>
      </c>
      <c r="K15" s="13">
        <v>1</v>
      </c>
      <c r="L15" s="13">
        <v>1</v>
      </c>
      <c r="M15" s="13">
        <v>32</v>
      </c>
      <c r="N15" s="13">
        <v>1</v>
      </c>
      <c r="O15" s="14">
        <v>4</v>
      </c>
      <c r="P15"/>
      <c r="R15"/>
    </row>
    <row r="16" spans="1:18" ht="15" thickBot="1">
      <c r="A16"/>
      <c r="B16" s="12" t="s">
        <v>9</v>
      </c>
      <c r="C16" s="18">
        <f>SUM(C6:C15)</f>
        <v>14</v>
      </c>
      <c r="D16" s="78">
        <f>SUM(D6:D15)</f>
        <v>490</v>
      </c>
      <c r="E16" s="18">
        <f>SUM(E6:E15)</f>
        <v>25</v>
      </c>
      <c r="F16" s="18">
        <v>14</v>
      </c>
      <c r="G16" s="78">
        <f>SUM(G6:G15)</f>
        <v>490</v>
      </c>
      <c r="H16" s="18">
        <v>25</v>
      </c>
      <c r="I16" s="18">
        <v>13</v>
      </c>
      <c r="J16" s="78">
        <f>SUM(J6:J15)</f>
        <v>455</v>
      </c>
      <c r="K16" s="18">
        <v>23</v>
      </c>
      <c r="L16" s="18">
        <v>15</v>
      </c>
      <c r="M16" s="78">
        <f>SUM(M6:M15)</f>
        <v>480</v>
      </c>
      <c r="N16" s="18">
        <v>26</v>
      </c>
      <c r="O16" s="78">
        <f>E16+H16+K16+N16</f>
        <v>99</v>
      </c>
      <c r="P16"/>
      <c r="R16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R17"/>
    </row>
    <row r="18" spans="1:18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R18"/>
    </row>
    <row r="19" spans="1:18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R19"/>
    </row>
    <row r="20" spans="1: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R20"/>
    </row>
    <row r="21" spans="1:18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R21"/>
    </row>
    <row r="22" spans="1:18" ht="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R22"/>
    </row>
    <row r="23" spans="1: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R23"/>
    </row>
    <row r="24" spans="1:18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R24"/>
    </row>
    <row r="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R25"/>
    </row>
    <row r="26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</row>
    <row r="27" spans="1:18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</row>
    <row r="28" spans="1:18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R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R30"/>
    </row>
    <row r="31" spans="1:18" ht="1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R31"/>
    </row>
  </sheetData>
  <mergeCells count="32">
    <mergeCell ref="M11:M12"/>
    <mergeCell ref="N11:N12"/>
    <mergeCell ref="O11:O12"/>
    <mergeCell ref="C13:C14"/>
    <mergeCell ref="D13:D14"/>
    <mergeCell ref="E13:E14"/>
    <mergeCell ref="F13:F14"/>
    <mergeCell ref="G13:G14"/>
    <mergeCell ref="M13:M14"/>
    <mergeCell ref="N13:N14"/>
    <mergeCell ref="O13:O14"/>
    <mergeCell ref="H13:H14"/>
    <mergeCell ref="I13:I14"/>
    <mergeCell ref="J13:J14"/>
    <mergeCell ref="K13:K14"/>
    <mergeCell ref="L13:L14"/>
    <mergeCell ref="C11:C12"/>
    <mergeCell ref="D11:D12"/>
    <mergeCell ref="E11:E12"/>
    <mergeCell ref="B2:B5"/>
    <mergeCell ref="C2:O2"/>
    <mergeCell ref="C3:E4"/>
    <mergeCell ref="F3:H4"/>
    <mergeCell ref="I3:K4"/>
    <mergeCell ref="L3:N4"/>
    <mergeCell ref="F11:F12"/>
    <mergeCell ref="G11:G12"/>
    <mergeCell ref="H11:H12"/>
    <mergeCell ref="I11:I12"/>
    <mergeCell ref="J11:J12"/>
    <mergeCell ref="K11:K12"/>
    <mergeCell ref="L11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Izračun_4.2_MT</vt:lpstr>
      <vt:lpstr>OOP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Marija</cp:lastModifiedBy>
  <cp:lastPrinted>2024-11-11T13:13:58Z</cp:lastPrinted>
  <dcterms:created xsi:type="dcterms:W3CDTF">2023-10-16T10:32:43Z</dcterms:created>
  <dcterms:modified xsi:type="dcterms:W3CDTF">2025-06-13T18:15:01Z</dcterms:modified>
</cp:coreProperties>
</file>