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zračun_4.2_G3DD" sheetId="1" r:id="rId4"/>
    <sheet state="visible" name="OOP 4.2" sheetId="2" r:id="rId5"/>
    <sheet state="visible" name="Izračun_4.2_G3DD_OPTEREĆENJE" sheetId="3" r:id="rId6"/>
  </sheets>
  <definedNames/>
  <calcPr/>
  <extLst>
    <ext uri="GoogleSheetsCustomDataVersion2">
      <go:sheetsCustomData xmlns:go="http://customooxmlschemas.google.com/" r:id="rId7" roundtripDataChecksum="aeokg9MFsCBr/J6SfGl+6FaxLPOvoncEeP+gcm98s6s="/>
    </ext>
  </extLst>
</workbook>
</file>

<file path=xl/sharedStrings.xml><?xml version="1.0" encoding="utf-8"?>
<sst xmlns="http://schemas.openxmlformats.org/spreadsheetml/2006/main" count="204" uniqueCount="98">
  <si>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</si>
  <si>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</si>
  <si>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</si>
  <si>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</si>
  <si>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</si>
  <si>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</si>
  <si>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</si>
  <si>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</si>
  <si>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</si>
  <si>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</si>
  <si>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</si>
  <si>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</si>
  <si>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</si>
  <si>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</si>
  <si>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</si>
  <si>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</si>
  <si>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</si>
  <si>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</si>
  <si>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Računalna grafika</t>
  </si>
  <si>
    <t>Informatika za GT i AVT</t>
  </si>
  <si>
    <t>Vizualne komunikacije</t>
  </si>
  <si>
    <t>Financijska pismenost i poduzetništvo u sektoru</t>
  </si>
  <si>
    <t xml:space="preserve">	Uvod u grafički dizajn i oblikovanje grafičkih rješenja</t>
  </si>
  <si>
    <t>Primijenjeno crtanje, osnovni crtački materijali i tehnike</t>
  </si>
  <si>
    <t>Primjena 3D računalne grafike</t>
  </si>
  <si>
    <t>ukupno</t>
  </si>
  <si>
    <t>Likovna umjetnost u struci</t>
  </si>
  <si>
    <t>Prezentacijski alati i vještine</t>
  </si>
  <si>
    <t>Grafički dizajn, tipografija i ilustracija</t>
  </si>
  <si>
    <t>Izrada 3D modela</t>
  </si>
  <si>
    <t>Osnove fotografije</t>
  </si>
  <si>
    <t>2D animacija</t>
  </si>
  <si>
    <t>Web objave</t>
  </si>
  <si>
    <t>Čovjek i zdravlje</t>
  </si>
  <si>
    <t>Grafički dizajn ilustracije i znakovi</t>
  </si>
  <si>
    <t>3D modeliranje</t>
  </si>
  <si>
    <t>Fotogrametrija i 3D skeniranje</t>
  </si>
  <si>
    <t>Teksture i osvjetljenje za 3D modele</t>
  </si>
  <si>
    <t>Aplikacije virtualnog okruženja za 3D grafiku</t>
  </si>
  <si>
    <t>Izborni*</t>
  </si>
  <si>
    <t>Grafički dizajn, plošna i trodimenzionalna grafička rješenja</t>
  </si>
  <si>
    <t>Izrada 3D slika za potrebe grafičkih proizvoda</t>
  </si>
  <si>
    <t>Oblikovanje i animiranje 3D scene</t>
  </si>
  <si>
    <t>Interaktivna 3D grafika</t>
  </si>
  <si>
    <t>Digitalne igre</t>
  </si>
  <si>
    <t>IZBORNI DIO*</t>
  </si>
  <si>
    <t>Primijenjena fotografija</t>
  </si>
  <si>
    <t>Digitalno crtanje</t>
  </si>
  <si>
    <t>Dizajn za web</t>
  </si>
  <si>
    <t xml:space="preserve">	Programska potpora za modeliranje virtualnih 3D objekata i scena</t>
  </si>
  <si>
    <t>Film</t>
  </si>
  <si>
    <t>Grafičke tehnike</t>
  </si>
  <si>
    <t>Web tehnologije</t>
  </si>
  <si>
    <t>Primjena specijalnih efekata u 3D modeliranju</t>
  </si>
  <si>
    <t>UKUPNO IZBORNI DIO</t>
  </si>
  <si>
    <t>UKUPNO</t>
  </si>
  <si>
    <t>STRUKOVNI DIO (OBVEZNI + IZBORNI)</t>
  </si>
  <si>
    <t>UČENJE TEMELJENO NA RADU (min, max)</t>
  </si>
  <si>
    <t>Općeobrazovni dio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</si>
  <si>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</si>
  <si>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</si>
  <si>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</si>
  <si>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</si>
  <si>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</si>
  <si>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</si>
  <si>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</si>
  <si>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</si>
  <si>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</si>
  <si>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</si>
  <si>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</si>
  <si>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</si>
  <si>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</si>
  <si>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</si>
  <si>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</si>
  <si>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</si>
  <si>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</si>
  <si>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</si>
  <si>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Likovna umjetnost</t>
  </si>
  <si>
    <t>Vjeronauk/Etika</t>
  </si>
  <si>
    <t>Opterećenje
VPUP+UTR
(SAP max)</t>
  </si>
  <si>
    <t>Opterećenje
VPUP+UTR
(SAP min)</t>
  </si>
  <si>
    <t>OO PREDMET</t>
  </si>
  <si>
    <t>sati tjedno</t>
  </si>
  <si>
    <t>SATI UKUPNO OO</t>
  </si>
  <si>
    <t>OO + VPUP+UTR
 + SRO 
(SAP max)</t>
  </si>
  <si>
    <t>OO + VPUP+UTR
 + SRO 
(SAP min)</t>
  </si>
  <si>
    <t>HJ</t>
  </si>
  <si>
    <t>STR.J 1</t>
  </si>
  <si>
    <t>MIN
35 tj.</t>
  </si>
  <si>
    <t>MAX
35 tj.</t>
  </si>
  <si>
    <t>MAT</t>
  </si>
  <si>
    <t>TZK</t>
  </si>
  <si>
    <t>POV</t>
  </si>
  <si>
    <t>VJE/ET</t>
  </si>
  <si>
    <t>LIK UMJ</t>
  </si>
  <si>
    <t>SRO</t>
  </si>
  <si>
    <t>GEO</t>
  </si>
  <si>
    <t>PIG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</si>
</sst>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C00000"/>
      <name val="Calibri"/>
    </font>
    <font>
      <b/>
      <sz val="11.0"/>
      <color rgb="FFC00000"/>
      <name val="Calibri"/>
    </font>
    <font>
      <b/>
      <sz val="11.0"/>
      <color rgb="FFFF0000"/>
      <name val="Calibri"/>
    </font>
    <font>
      <sz val="10.0"/>
      <color theme="1"/>
      <name val="Aptos Narrow"/>
    </font>
    <font>
      <b/>
      <sz val="9.0"/>
      <color rgb="FF231F20"/>
      <name val="EB Garamond"/>
    </font>
    <font>
      <sz val="9.0"/>
      <color rgb="FF231F20"/>
      <name val="EB Garamond"/>
    </font>
    <font>
      <b/>
      <sz val="9.0"/>
      <color rgb="FFC00000"/>
      <name val="EB Garamond"/>
    </font>
    <font>
      <sz val="9.0"/>
      <color rgb="FFFF0000"/>
      <name val="EB Garamond"/>
    </font>
    <font>
      <b/>
      <sz val="11.0"/>
      <color rgb="FF006100"/>
      <name val="Calibri"/>
    </font>
    <font>
      <b/>
      <sz val="11.0"/>
      <color rgb="FF9C0006"/>
      <name val="Calibri"/>
    </font>
    <font>
      <b/>
      <sz val="10.0"/>
      <color theme="1"/>
      <name val="Calibri"/>
    </font>
    <font>
      <sz val="11.0"/>
      <color rgb="FF006100"/>
      <name val="Calibri"/>
    </font>
    <font>
      <sz val="11.0"/>
      <color rgb="FF9C0006"/>
      <name val="Calibri"/>
    </font>
    <font>
      <b/>
      <sz val="11.0"/>
      <color rgb="FF000000"/>
      <name val="Calibri"/>
    </font>
    <font>
      <sz val="10.0"/>
      <color rgb="FFC00000"/>
      <name val="Calibri"/>
    </font>
    <font>
      <sz val="11.0"/>
      <color rgb="FFFF0000"/>
      <name val="Calibri"/>
    </font>
    <font>
      <sz val="11.0"/>
      <color rgb="FF3F3F76"/>
      <name val="Calibri"/>
    </font>
    <font>
      <b/>
      <sz val="10.0"/>
      <color theme="1"/>
      <name val="Aptos Narrow"/>
    </font>
    <font>
      <sz val="10.0"/>
      <color rgb="FF006100"/>
      <name val="Aptos Narrow"/>
    </font>
    <font>
      <sz val="10.0"/>
      <color rgb="FF9C0006"/>
      <name val="Aptos Narrow"/>
    </font>
    <font>
      <b/>
      <sz val="10.0"/>
      <color rgb="FF000000"/>
      <name val="Aptos Narrow"/>
    </font>
    <font>
      <b/>
      <sz val="10.0"/>
      <color rgb="FF006100"/>
      <name val="Aptos Narrow"/>
    </font>
    <font>
      <b/>
      <sz val="10.0"/>
      <color rgb="FF9C0006"/>
      <name val="Aptos Narrow"/>
    </font>
    <font>
      <sz val="10.0"/>
      <color rgb="FFFF0000"/>
      <name val="Aptos Narrow"/>
    </font>
    <font>
      <sz val="10.0"/>
      <color rgb="FFC00000"/>
      <name val="Aptos Narrow"/>
    </font>
    <font>
      <sz val="10.0"/>
      <color rgb="FF3F3F76"/>
      <name val="Aptos Narrow"/>
    </font>
    <font>
      <b/>
      <sz val="10.0"/>
      <color rgb="FFFF0000"/>
      <name val="Aptos Narrow"/>
    </font>
  </fonts>
  <fills count="15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</fills>
  <borders count="62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</border>
    <border>
      <left/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</border>
    <border>
      <left style="thin">
        <color rgb="FF7F7F7F"/>
      </left>
      <right/>
      <top style="thin">
        <color rgb="FF7F7F7F"/>
      </top>
      <bottom style="medium">
        <color rgb="FF000000"/>
      </bottom>
    </border>
  </borders>
  <cellStyleXfs count="1">
    <xf borderId="0" fillId="0" fontId="0" numFmtId="0" applyAlignment="1" applyFont="1"/>
  </cellStyleXfs>
  <cellXfs count="2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2" fontId="1" numFmtId="0" xfId="0" applyAlignment="1" applyBorder="1" applyFill="1" applyFont="1">
      <alignment horizontal="center" shrinkToFit="0" vertical="center" wrapText="1"/>
    </xf>
    <xf borderId="4" fillId="0" fontId="2" numFmtId="0" xfId="0" applyBorder="1" applyFont="1"/>
    <xf borderId="3" fillId="3" fontId="1" numFmtId="0" xfId="0" applyAlignment="1" applyBorder="1" applyFill="1" applyFont="1">
      <alignment horizontal="center" shrinkToFit="0" vertical="center" wrapText="1"/>
    </xf>
    <xf borderId="2" fillId="4" fontId="1" numFmtId="0" xfId="0" applyAlignment="1" applyBorder="1" applyFill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shrinkToFit="0" vertical="center" wrapText="1"/>
    </xf>
    <xf borderId="7" fillId="0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8" fillId="4" fontId="3" numFmtId="2" xfId="0" applyAlignment="1" applyBorder="1" applyFont="1" applyNumberFormat="1">
      <alignment horizontal="center" vertical="center"/>
    </xf>
    <xf borderId="7" fillId="0" fontId="3" numFmtId="1" xfId="0" applyAlignment="1" applyBorder="1" applyFont="1" applyNumberFormat="1">
      <alignment horizontal="center" vertical="center"/>
    </xf>
    <xf borderId="7" fillId="0" fontId="3" numFmtId="2" xfId="0" applyAlignment="1" applyBorder="1" applyFont="1" applyNumberFormat="1">
      <alignment horizontal="center" vertical="center"/>
    </xf>
    <xf borderId="0" fillId="0" fontId="3" numFmtId="2" xfId="0" applyAlignment="1" applyFont="1" applyNumberFormat="1">
      <alignment vertical="center"/>
    </xf>
    <xf borderId="9" fillId="0" fontId="1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vertical="center"/>
    </xf>
    <xf borderId="10" fillId="2" fontId="3" numFmtId="0" xfId="0" applyAlignment="1" applyBorder="1" applyFont="1">
      <alignment horizontal="center" vertical="center"/>
    </xf>
    <xf borderId="10" fillId="3" fontId="3" numFmtId="0" xfId="0" applyAlignment="1" applyBorder="1" applyFont="1">
      <alignment horizontal="center" vertical="center"/>
    </xf>
    <xf borderId="10" fillId="4" fontId="3" numFmtId="2" xfId="0" applyAlignment="1" applyBorder="1" applyFont="1" applyNumberFormat="1">
      <alignment horizontal="center" vertical="center"/>
    </xf>
    <xf borderId="10" fillId="0" fontId="3" numFmtId="1" xfId="0" applyAlignment="1" applyBorder="1" applyFont="1" applyNumberFormat="1">
      <alignment horizontal="center" vertical="center"/>
    </xf>
    <xf borderId="10" fillId="0" fontId="3" numFmtId="2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1" fillId="5" fontId="1" numFmtId="0" xfId="0" applyAlignment="1" applyBorder="1" applyFill="1" applyFont="1">
      <alignment horizontal="center" shrinkToFit="0" vertical="center" wrapText="1"/>
    </xf>
    <xf borderId="12" fillId="5" fontId="3" numFmtId="0" xfId="0" applyAlignment="1" applyBorder="1" applyFont="1">
      <alignment shrinkToFit="0" vertical="center" wrapText="1"/>
    </xf>
    <xf borderId="12" fillId="5" fontId="3" numFmtId="0" xfId="0" applyAlignment="1" applyBorder="1" applyFont="1">
      <alignment horizontal="center" vertical="center"/>
    </xf>
    <xf borderId="12" fillId="5" fontId="3" numFmtId="2" xfId="0" applyAlignment="1" applyBorder="1" applyFont="1" applyNumberFormat="1">
      <alignment horizontal="center" vertical="center"/>
    </xf>
    <xf borderId="12" fillId="5" fontId="3" numFmtId="1" xfId="0" applyAlignment="1" applyBorder="1" applyFont="1" applyNumberFormat="1">
      <alignment horizontal="center" vertical="center"/>
    </xf>
    <xf borderId="12" fillId="5" fontId="4" numFmtId="2" xfId="0" applyAlignment="1" applyBorder="1" applyFont="1" applyNumberFormat="1">
      <alignment horizontal="center" vertical="center"/>
    </xf>
    <xf borderId="12" fillId="5" fontId="5" numFmtId="2" xfId="0" applyAlignment="1" applyBorder="1" applyFont="1" applyNumberForma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borderId="14" fillId="0" fontId="3" numFmtId="0" xfId="0" applyAlignment="1" applyBorder="1" applyFont="1">
      <alignment horizontal="center" vertical="center"/>
    </xf>
    <xf borderId="14" fillId="2" fontId="3" numFmtId="0" xfId="0" applyAlignment="1" applyBorder="1" applyFont="1">
      <alignment horizontal="center" vertical="center"/>
    </xf>
    <xf borderId="14" fillId="3" fontId="3" numFmtId="0" xfId="0" applyAlignment="1" applyBorder="1" applyFont="1">
      <alignment horizontal="center" vertical="center"/>
    </xf>
    <xf borderId="14" fillId="4" fontId="3" numFmtId="2" xfId="0" applyAlignment="1" applyBorder="1" applyFont="1" applyNumberFormat="1">
      <alignment horizontal="center" vertical="center"/>
    </xf>
    <xf borderId="14" fillId="0" fontId="3" numFmtId="1" xfId="0" applyAlignment="1" applyBorder="1" applyFont="1" applyNumberFormat="1">
      <alignment horizontal="center" vertical="center"/>
    </xf>
    <xf borderId="14" fillId="0" fontId="3" numFmtId="2" xfId="0" applyAlignment="1" applyBorder="1" applyFont="1" applyNumberFormat="1">
      <alignment horizontal="center" vertical="center"/>
    </xf>
    <xf borderId="0" fillId="0" fontId="3" numFmtId="0" xfId="0" applyFont="1"/>
    <xf borderId="9" fillId="0" fontId="1" numFmtId="0" xfId="0" applyAlignment="1" applyBorder="1" applyFont="1">
      <alignment horizontal="center" vertical="center"/>
    </xf>
    <xf borderId="10" fillId="6" fontId="3" numFmtId="0" xfId="0" applyAlignment="1" applyBorder="1" applyFill="1" applyFont="1">
      <alignment vertical="center"/>
    </xf>
    <xf borderId="10" fillId="0" fontId="3" numFmtId="0" xfId="0" applyAlignment="1" applyBorder="1" applyFont="1">
      <alignment vertical="center"/>
    </xf>
    <xf borderId="11" fillId="5" fontId="1" numFmtId="0" xfId="0" applyAlignment="1" applyBorder="1" applyFont="1">
      <alignment horizontal="center" vertical="center"/>
    </xf>
    <xf borderId="14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shrinkToFit="0" wrapText="1"/>
    </xf>
    <xf borderId="15" fillId="5" fontId="1" numFmtId="0" xfId="0" applyAlignment="1" applyBorder="1" applyFont="1">
      <alignment horizontal="center" vertical="center"/>
    </xf>
    <xf borderId="14" fillId="0" fontId="3" numFmtId="0" xfId="0" applyAlignment="1" applyBorder="1" applyFont="1">
      <alignment shrinkToFit="0" vertical="center" wrapText="1"/>
    </xf>
    <xf borderId="14" fillId="7" fontId="3" numFmtId="2" xfId="0" applyAlignment="1" applyBorder="1" applyFill="1" applyFont="1" applyNumberFormat="1">
      <alignment horizontal="center" vertical="center"/>
    </xf>
    <xf borderId="10" fillId="7" fontId="3" numFmtId="2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 shrinkToFit="0" vertical="center" wrapText="1"/>
    </xf>
    <xf borderId="14" fillId="0" fontId="6" numFmtId="2" xfId="0" applyAlignment="1" applyBorder="1" applyFont="1" applyNumberFormat="1">
      <alignment horizontal="center" vertical="center"/>
    </xf>
    <xf borderId="17" fillId="0" fontId="6" numFmtId="2" xfId="0" applyAlignment="1" applyBorder="1" applyFont="1" applyNumberForma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8" fillId="0" fontId="3" numFmtId="2" xfId="0" applyAlignment="1" applyBorder="1" applyFont="1" applyNumberFormat="1">
      <alignment horizontal="center" vertical="center"/>
    </xf>
    <xf borderId="0" fillId="0" fontId="7" numFmtId="0" xfId="0" applyFont="1"/>
    <xf borderId="19" fillId="0" fontId="1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shrinkToFit="0" vertical="center" wrapText="1"/>
    </xf>
    <xf borderId="20" fillId="0" fontId="1" numFmtId="2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3" fontId="3" numFmtId="0" xfId="0" applyAlignment="1" applyBorder="1" applyFont="1">
      <alignment horizontal="center" vertical="center"/>
    </xf>
    <xf borderId="21" fillId="4" fontId="3" numFmtId="2" xfId="0" applyAlignment="1" applyBorder="1" applyFont="1" applyNumberFormat="1">
      <alignment horizontal="center" vertical="center"/>
    </xf>
    <xf borderId="20" fillId="0" fontId="3" numFmtId="1" xfId="0" applyAlignment="1" applyBorder="1" applyFont="1" applyNumberFormat="1">
      <alignment horizontal="center" vertical="center"/>
    </xf>
    <xf borderId="22" fillId="0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left" shrinkToFit="0" vertical="center" wrapText="1"/>
    </xf>
    <xf borderId="14" fillId="8" fontId="1" numFmtId="2" xfId="0" applyAlignment="1" applyBorder="1" applyFill="1" applyFont="1" applyNumberForma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3" fontId="1" numFmtId="0" xfId="0" applyAlignment="1" applyBorder="1" applyFont="1">
      <alignment horizontal="center" vertical="center"/>
    </xf>
    <xf borderId="14" fillId="0" fontId="1" numFmtId="1" xfId="0" applyAlignment="1" applyBorder="1" applyFont="1" applyNumberFormat="1">
      <alignment horizontal="center" vertical="center"/>
    </xf>
    <xf borderId="17" fillId="0" fontId="1" numFmtId="1" xfId="0" applyAlignment="1" applyBorder="1" applyFont="1" applyNumberFormat="1">
      <alignment horizontal="center" vertical="center"/>
    </xf>
    <xf borderId="24" fillId="0" fontId="2" numFmtId="0" xfId="0" applyBorder="1" applyFont="1"/>
    <xf borderId="10" fillId="0" fontId="1" numFmtId="0" xfId="0" applyAlignment="1" applyBorder="1" applyFont="1">
      <alignment shrinkToFit="0" vertical="center" wrapText="1"/>
    </xf>
    <xf borderId="10" fillId="8" fontId="1" numFmtId="2" xfId="0" applyAlignment="1" applyBorder="1" applyFont="1" applyNumberFormat="1">
      <alignment horizontal="center" vertical="center"/>
    </xf>
    <xf borderId="10" fillId="2" fontId="1" numFmtId="0" xfId="0" applyAlignment="1" applyBorder="1" applyFont="1">
      <alignment horizontal="center" vertical="center"/>
    </xf>
    <xf borderId="10" fillId="3" fontId="1" numFmtId="0" xfId="0" applyAlignment="1" applyBorder="1" applyFont="1">
      <alignment horizontal="center" vertical="center"/>
    </xf>
    <xf borderId="10" fillId="4" fontId="1" numFmtId="2" xfId="0" applyAlignment="1" applyBorder="1" applyFont="1" applyNumberFormat="1">
      <alignment horizontal="center" vertical="center"/>
    </xf>
    <xf borderId="10" fillId="0" fontId="1" numFmtId="1" xfId="0" applyAlignment="1" applyBorder="1" applyFont="1" applyNumberFormat="1">
      <alignment horizontal="center" vertical="center"/>
    </xf>
    <xf borderId="18" fillId="0" fontId="1" numFmtId="1" xfId="0" applyAlignment="1" applyBorder="1" applyFont="1" applyNumberFormat="1">
      <alignment horizontal="center" vertical="center"/>
    </xf>
    <xf borderId="25" fillId="0" fontId="2" numFmtId="0" xfId="0" applyBorder="1" applyFont="1"/>
    <xf borderId="12" fillId="8" fontId="1" numFmtId="0" xfId="0" applyAlignment="1" applyBorder="1" applyFont="1">
      <alignment shrinkToFit="0" vertical="center" wrapText="1"/>
    </xf>
    <xf borderId="12" fillId="8" fontId="1" numFmtId="2" xfId="0" applyAlignment="1" applyBorder="1" applyFont="1" applyNumberFormat="1">
      <alignment horizontal="center" vertical="center"/>
    </xf>
    <xf borderId="12" fillId="2" fontId="1" numFmtId="0" xfId="0" applyAlignment="1" applyBorder="1" applyFont="1">
      <alignment horizontal="center" vertical="center"/>
    </xf>
    <xf borderId="12" fillId="3" fontId="1" numFmtId="0" xfId="0" applyAlignment="1" applyBorder="1" applyFont="1">
      <alignment horizontal="center" vertical="center"/>
    </xf>
    <xf borderId="12" fillId="4" fontId="3" numFmtId="2" xfId="0" applyAlignment="1" applyBorder="1" applyFont="1" applyNumberFormat="1">
      <alignment horizontal="center" vertical="center"/>
    </xf>
    <xf borderId="12" fillId="0" fontId="1" numFmtId="1" xfId="0" applyAlignment="1" applyBorder="1" applyFont="1" applyNumberFormat="1">
      <alignment horizontal="center" vertical="center"/>
    </xf>
    <xf borderId="26" fillId="0" fontId="1" numFmtId="1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shrinkToFit="0" vertical="center" wrapText="1"/>
    </xf>
    <xf borderId="27" fillId="9" fontId="8" numFmtId="0" xfId="0" applyAlignment="1" applyBorder="1" applyFill="1" applyFont="1">
      <alignment horizontal="center" shrinkToFit="0" vertical="center" wrapText="1"/>
    </xf>
    <xf borderId="28" fillId="9" fontId="8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10" fontId="8" numFmtId="0" xfId="0" applyAlignment="1" applyBorder="1" applyFill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10" fontId="8" numFmtId="0" xfId="0" applyAlignment="1" applyBorder="1" applyFont="1">
      <alignment horizontal="center" shrinkToFit="0" vertical="center" wrapText="1"/>
    </xf>
    <xf borderId="36" fillId="0" fontId="2" numFmtId="0" xfId="0" applyBorder="1" applyFont="1"/>
    <xf borderId="37" fillId="0" fontId="2" numFmtId="0" xfId="0" applyBorder="1" applyFont="1"/>
    <xf borderId="38" fillId="0" fontId="2" numFmtId="0" xfId="0" applyBorder="1" applyFont="1"/>
    <xf borderId="39" fillId="10" fontId="8" numFmtId="0" xfId="0" applyAlignment="1" applyBorder="1" applyFont="1">
      <alignment horizontal="center" shrinkToFit="0" vertical="center" wrapText="1"/>
    </xf>
    <xf borderId="40" fillId="0" fontId="2" numFmtId="0" xfId="0" applyBorder="1" applyFont="1"/>
    <xf borderId="41" fillId="2" fontId="8" numFmtId="0" xfId="0" applyAlignment="1" applyBorder="1" applyFont="1">
      <alignment horizontal="center" shrinkToFit="0" vertical="center" wrapText="1"/>
    </xf>
    <xf borderId="42" fillId="10" fontId="8" numFmtId="0" xfId="0" applyAlignment="1" applyBorder="1" applyFont="1">
      <alignment horizontal="center" shrinkToFit="0" vertical="center" wrapText="1"/>
    </xf>
    <xf borderId="41" fillId="9" fontId="8" numFmtId="0" xfId="0" applyAlignment="1" applyBorder="1" applyFont="1">
      <alignment horizontal="left" shrinkToFit="0" vertical="center" wrapText="1"/>
    </xf>
    <xf borderId="41" fillId="11" fontId="9" numFmtId="0" xfId="0" applyAlignment="1" applyBorder="1" applyFill="1" applyFont="1">
      <alignment horizontal="center" shrinkToFit="0" vertical="center" wrapText="1"/>
    </xf>
    <xf borderId="41" fillId="11" fontId="8" numFmtId="0" xfId="0" applyAlignment="1" applyBorder="1" applyFont="1">
      <alignment horizontal="center" shrinkToFit="0" vertical="center" wrapText="1"/>
    </xf>
    <xf borderId="41" fillId="11" fontId="9" numFmtId="0" xfId="0" applyAlignment="1" applyBorder="1" applyFont="1">
      <alignment horizontal="left" shrinkToFit="0" vertical="center" wrapText="1"/>
    </xf>
    <xf borderId="35" fillId="9" fontId="8" numFmtId="0" xfId="0" applyAlignment="1" applyBorder="1" applyFont="1">
      <alignment horizontal="left" shrinkToFit="0" vertical="center" wrapText="1"/>
    </xf>
    <xf borderId="27" fillId="11" fontId="9" numFmtId="0" xfId="0" applyAlignment="1" applyBorder="1" applyFont="1">
      <alignment horizontal="left" shrinkToFit="0" vertical="center" wrapText="1"/>
    </xf>
    <xf borderId="27" fillId="11" fontId="9" numFmtId="0" xfId="0" applyAlignment="1" applyBorder="1" applyFont="1">
      <alignment horizontal="center" shrinkToFit="0" vertical="center" wrapText="1"/>
    </xf>
    <xf borderId="27" fillId="11" fontId="8" numFmtId="0" xfId="0" applyAlignment="1" applyBorder="1" applyFont="1">
      <alignment horizontal="center" shrinkToFit="0" vertical="center" wrapText="1"/>
    </xf>
    <xf borderId="42" fillId="9" fontId="8" numFmtId="0" xfId="0" applyAlignment="1" applyBorder="1" applyFont="1">
      <alignment horizontal="left" shrinkToFit="0" vertical="center" wrapText="1"/>
    </xf>
    <xf borderId="42" fillId="9" fontId="10" numFmtId="0" xfId="0" applyAlignment="1" applyBorder="1" applyFont="1">
      <alignment horizontal="left" shrinkToFit="0" vertical="center" wrapText="1"/>
    </xf>
    <xf borderId="42" fillId="11" fontId="11" numFmtId="0" xfId="0" applyAlignment="1" applyBorder="1" applyFont="1">
      <alignment horizontal="center" shrinkToFit="0" vertical="center" wrapText="1"/>
    </xf>
    <xf borderId="42" fillId="11" fontId="9" numFmtId="0" xfId="0" applyAlignment="1" applyBorder="1" applyFont="1">
      <alignment horizontal="center" shrinkToFit="0" vertical="center" wrapText="1"/>
    </xf>
    <xf borderId="42" fillId="11" fontId="8" numFmtId="0" xfId="0" applyAlignment="1" applyBorder="1" applyFont="1">
      <alignment horizontal="center" shrinkToFit="0" vertical="center" wrapText="1"/>
    </xf>
    <xf borderId="41" fillId="9" fontId="8" numFmtId="0" xfId="0" applyAlignment="1" applyBorder="1" applyFont="1">
      <alignment horizontal="center" shrinkToFit="0" vertical="center" wrapText="1"/>
    </xf>
    <xf borderId="41" fillId="9" fontId="10" numFmtId="0" xfId="0" applyAlignment="1" applyBorder="1" applyFont="1">
      <alignment horizontal="center" shrinkToFit="0" vertical="center" wrapText="1"/>
    </xf>
    <xf borderId="2" fillId="12" fontId="12" numFmtId="0" xfId="0" applyAlignment="1" applyBorder="1" applyFill="1" applyFont="1">
      <alignment horizontal="center" shrinkToFit="0" vertical="center" wrapText="1"/>
    </xf>
    <xf borderId="43" fillId="13" fontId="13" numFmtId="0" xfId="0" applyAlignment="1" applyBorder="1" applyFill="1" applyFont="1">
      <alignment horizontal="center" shrinkToFit="0" vertical="center" wrapText="1"/>
    </xf>
    <xf borderId="44" fillId="12" fontId="12" numFmtId="0" xfId="0" applyAlignment="1" applyBorder="1" applyFont="1">
      <alignment horizontal="center" shrinkToFit="0" vertical="center" wrapText="1"/>
    </xf>
    <xf borderId="44" fillId="13" fontId="13" numFmtId="0" xfId="0" applyAlignment="1" applyBorder="1" applyFont="1">
      <alignment horizontal="center" shrinkToFit="0" vertical="center" wrapText="1"/>
    </xf>
    <xf borderId="41" fillId="0" fontId="14" numFmtId="0" xfId="0" applyAlignment="1" applyBorder="1" applyFont="1">
      <alignment horizontal="center" shrinkToFit="0" vertical="center" wrapText="1"/>
    </xf>
    <xf borderId="8" fillId="12" fontId="15" numFmtId="2" xfId="0" applyAlignment="1" applyBorder="1" applyFont="1" applyNumberFormat="1">
      <alignment horizontal="center" vertical="center"/>
    </xf>
    <xf borderId="45" fillId="13" fontId="16" numFmtId="2" xfId="0" applyAlignment="1" applyBorder="1" applyFont="1" applyNumberFormat="1">
      <alignment horizontal="center" vertical="center"/>
    </xf>
    <xf borderId="6" fillId="0" fontId="17" numFmtId="0" xfId="0" applyAlignment="1" applyBorder="1" applyFont="1">
      <alignment horizontal="left" shrinkToFit="0" vertical="center" wrapText="1"/>
    </xf>
    <xf borderId="46" fillId="0" fontId="3" numFmtId="0" xfId="0" applyAlignment="1" applyBorder="1" applyFont="1">
      <alignment horizontal="center" vertical="center"/>
    </xf>
    <xf borderId="47" fillId="12" fontId="12" numFmtId="2" xfId="0" applyAlignment="1" applyBorder="1" applyFont="1" applyNumberFormat="1">
      <alignment horizontal="center" vertical="center"/>
    </xf>
    <xf borderId="47" fillId="13" fontId="13" numFmtId="2" xfId="0" applyAlignment="1" applyBorder="1" applyFont="1" applyNumberFormat="1">
      <alignment horizontal="center" vertical="center"/>
    </xf>
    <xf borderId="41" fillId="5" fontId="18" numFmtId="2" xfId="0" applyAlignment="1" applyBorder="1" applyFont="1" applyNumberFormat="1">
      <alignment horizontal="center" vertical="center"/>
    </xf>
    <xf borderId="48" fillId="13" fontId="16" numFmtId="2" xfId="0" applyAlignment="1" applyBorder="1" applyFont="1" applyNumberFormat="1">
      <alignment horizontal="center" vertical="center"/>
    </xf>
    <xf borderId="9" fillId="0" fontId="17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center" vertical="center"/>
    </xf>
    <xf borderId="49" fillId="12" fontId="15" numFmtId="0" xfId="0" applyAlignment="1" applyBorder="1" applyFont="1">
      <alignment horizontal="center" shrinkToFit="0" vertical="center" wrapText="1"/>
    </xf>
    <xf borderId="49" fillId="13" fontId="16" numFmtId="0" xfId="0" applyAlignment="1" applyBorder="1" applyFont="1">
      <alignment horizontal="center" shrinkToFit="0" vertical="center" wrapText="1"/>
    </xf>
    <xf borderId="50" fillId="0" fontId="2" numFmtId="0" xfId="0" applyBorder="1" applyFont="1"/>
    <xf borderId="51" fillId="12" fontId="12" numFmtId="2" xfId="0" applyAlignment="1" applyBorder="1" applyFont="1" applyNumberFormat="1">
      <alignment horizontal="center" vertical="center"/>
    </xf>
    <xf borderId="52" fillId="13" fontId="13" numFmtId="2" xfId="0" applyAlignment="1" applyBorder="1" applyFont="1" applyNumberFormat="1">
      <alignment horizontal="center" vertical="center"/>
    </xf>
    <xf borderId="9" fillId="0" fontId="6" numFmtId="0" xfId="0" applyAlignment="1" applyBorder="1" applyFont="1">
      <alignment horizontal="left" shrinkToFit="0" vertical="center" wrapText="1"/>
    </xf>
    <xf borderId="10" fillId="0" fontId="19" numFmtId="0" xfId="0" applyAlignment="1" applyBorder="1" applyFont="1">
      <alignment shrinkToFit="0" vertical="center" wrapText="1"/>
    </xf>
    <xf borderId="9" fillId="0" fontId="19" numFmtId="0" xfId="0" applyAlignment="1" applyBorder="1" applyFont="1">
      <alignment vertical="center"/>
    </xf>
    <xf borderId="10" fillId="0" fontId="19" numFmtId="0" xfId="0" applyAlignment="1" applyBorder="1" applyFont="1">
      <alignment horizontal="center" vertical="center"/>
    </xf>
    <xf borderId="18" fillId="0" fontId="19" numFmtId="0" xfId="0" applyAlignment="1" applyBorder="1" applyFont="1">
      <alignment horizontal="center" vertical="center"/>
    </xf>
    <xf borderId="12" fillId="14" fontId="20" numFmtId="2" xfId="0" applyAlignment="1" applyBorder="1" applyFill="1" applyFont="1" applyNumberFormat="1">
      <alignment horizontal="center" vertical="center"/>
    </xf>
    <xf borderId="53" fillId="14" fontId="20" numFmtId="2" xfId="0" applyAlignment="1" applyBorder="1" applyFont="1" applyNumberFormat="1">
      <alignment horizontal="center" vertical="center"/>
    </xf>
    <xf borderId="11" fillId="5" fontId="6" numFmtId="2" xfId="0" applyAlignment="1" applyBorder="1" applyFont="1" applyNumberFormat="1">
      <alignment horizontal="center" vertical="center"/>
    </xf>
    <xf borderId="26" fillId="14" fontId="20" numFmtId="0" xfId="0" applyAlignment="1" applyBorder="1" applyFont="1">
      <alignment horizontal="center" vertical="center"/>
    </xf>
    <xf borderId="13" fillId="0" fontId="21" numFmtId="0" xfId="0" applyAlignment="1" applyBorder="1" applyFont="1">
      <alignment horizontal="center" vertical="center"/>
    </xf>
    <xf borderId="14" fillId="0" fontId="7" numFmtId="0" xfId="0" applyAlignment="1" applyBorder="1" applyFont="1">
      <alignment vertical="center"/>
    </xf>
    <xf borderId="14" fillId="0" fontId="7" numFmtId="0" xfId="0" applyAlignment="1" applyBorder="1" applyFont="1">
      <alignment horizontal="center" vertical="center"/>
    </xf>
    <xf borderId="14" fillId="2" fontId="7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center" vertical="center"/>
    </xf>
    <xf borderId="14" fillId="4" fontId="7" numFmtId="2" xfId="0" applyAlignment="1" applyBorder="1" applyFont="1" applyNumberFormat="1">
      <alignment horizontal="center" vertical="center"/>
    </xf>
    <xf borderId="14" fillId="0" fontId="7" numFmtId="1" xfId="0" applyAlignment="1" applyBorder="1" applyFont="1" applyNumberFormat="1">
      <alignment horizontal="center" vertical="center"/>
    </xf>
    <xf borderId="14" fillId="0" fontId="7" numFmtId="2" xfId="0" applyAlignment="1" applyBorder="1" applyFont="1" applyNumberFormat="1">
      <alignment horizontal="center" vertical="center"/>
    </xf>
    <xf borderId="14" fillId="12" fontId="22" numFmtId="2" xfId="0" applyAlignment="1" applyBorder="1" applyFont="1" applyNumberFormat="1">
      <alignment horizontal="center" vertical="center"/>
    </xf>
    <xf borderId="54" fillId="13" fontId="23" numFmtId="2" xfId="0" applyAlignment="1" applyBorder="1" applyFont="1" applyNumberFormat="1">
      <alignment horizontal="center" vertical="center"/>
    </xf>
    <xf borderId="13" fillId="0" fontId="24" numFmtId="0" xfId="0" applyAlignment="1" applyBorder="1" applyFont="1">
      <alignment horizontal="left" shrinkToFit="0" vertical="center" wrapText="1"/>
    </xf>
    <xf borderId="17" fillId="0" fontId="7" numFmtId="0" xfId="0" applyAlignment="1" applyBorder="1" applyFont="1">
      <alignment horizontal="center" vertical="center"/>
    </xf>
    <xf borderId="55" fillId="12" fontId="25" numFmtId="2" xfId="0" applyAlignment="1" applyBorder="1" applyFont="1" applyNumberFormat="1">
      <alignment horizontal="center" vertical="center"/>
    </xf>
    <xf borderId="56" fillId="13" fontId="26" numFmtId="2" xfId="0" applyAlignment="1" applyBorder="1" applyFont="1" applyNumberFormat="1">
      <alignment horizontal="center" vertical="center"/>
    </xf>
    <xf borderId="9" fillId="0" fontId="21" numFmtId="0" xfId="0" applyAlignment="1" applyBorder="1" applyFont="1">
      <alignment horizontal="center" vertical="center"/>
    </xf>
    <xf borderId="10" fillId="6" fontId="7" numFmtId="0" xfId="0" applyAlignment="1" applyBorder="1" applyFont="1">
      <alignment vertical="center"/>
    </xf>
    <xf borderId="10" fillId="0" fontId="7" numFmtId="0" xfId="0" applyAlignment="1" applyBorder="1" applyFont="1">
      <alignment horizontal="center" vertical="center"/>
    </xf>
    <xf borderId="10" fillId="2" fontId="7" numFmtId="0" xfId="0" applyAlignment="1" applyBorder="1" applyFont="1">
      <alignment horizontal="center" vertical="center"/>
    </xf>
    <xf borderId="10" fillId="3" fontId="7" numFmtId="0" xfId="0" applyAlignment="1" applyBorder="1" applyFont="1">
      <alignment horizontal="center" vertical="center"/>
    </xf>
    <xf borderId="10" fillId="4" fontId="7" numFmtId="2" xfId="0" applyAlignment="1" applyBorder="1" applyFont="1" applyNumberFormat="1">
      <alignment horizontal="center" vertical="center"/>
    </xf>
    <xf borderId="10" fillId="0" fontId="7" numFmtId="1" xfId="0" applyAlignment="1" applyBorder="1" applyFont="1" applyNumberFormat="1">
      <alignment horizontal="center" vertical="center"/>
    </xf>
    <xf borderId="10" fillId="0" fontId="7" numFmtId="2" xfId="0" applyAlignment="1" applyBorder="1" applyFont="1" applyNumberFormat="1">
      <alignment horizontal="center" vertical="center"/>
    </xf>
    <xf borderId="8" fillId="12" fontId="22" numFmtId="2" xfId="0" applyAlignment="1" applyBorder="1" applyFont="1" applyNumberFormat="1">
      <alignment horizontal="center" vertical="center"/>
    </xf>
    <xf borderId="48" fillId="13" fontId="23" numFmtId="2" xfId="0" applyAlignment="1" applyBorder="1" applyFont="1" applyNumberFormat="1">
      <alignment horizontal="center" vertical="center"/>
    </xf>
    <xf borderId="9" fillId="0" fontId="24" numFmtId="0" xfId="0" applyAlignment="1" applyBorder="1" applyFont="1">
      <alignment horizontal="left" shrinkToFit="0" vertical="center" wrapText="1"/>
    </xf>
    <xf borderId="18" fillId="0" fontId="7" numFmtId="0" xfId="0" applyAlignment="1" applyBorder="1" applyFont="1">
      <alignment horizontal="center" vertical="center"/>
    </xf>
    <xf borderId="57" fillId="12" fontId="22" numFmtId="0" xfId="0" applyAlignment="1" applyBorder="1" applyFont="1">
      <alignment horizontal="center" shrinkToFit="0" vertical="center" wrapText="1"/>
    </xf>
    <xf borderId="58" fillId="13" fontId="23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vertical="center"/>
    </xf>
    <xf borderId="59" fillId="12" fontId="22" numFmtId="0" xfId="0" applyAlignment="1" applyBorder="1" applyFont="1">
      <alignment horizontal="center" shrinkToFit="0" vertical="center" wrapText="1"/>
    </xf>
    <xf borderId="47" fillId="13" fontId="23" numFmtId="0" xfId="0" applyAlignment="1" applyBorder="1" applyFont="1">
      <alignment horizontal="center" shrinkToFit="0" vertical="center" wrapText="1"/>
    </xf>
    <xf borderId="52" fillId="12" fontId="25" numFmtId="2" xfId="0" applyAlignment="1" applyBorder="1" applyFont="1" applyNumberFormat="1">
      <alignment horizontal="center" vertical="center"/>
    </xf>
    <xf borderId="52" fillId="13" fontId="26" numFmtId="2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9" fillId="0" fontId="27" numFmtId="0" xfId="0" applyAlignment="1" applyBorder="1" applyFont="1">
      <alignment vertical="center"/>
    </xf>
    <xf borderId="10" fillId="0" fontId="27" numFmtId="0" xfId="0" applyAlignment="1" applyBorder="1" applyFont="1">
      <alignment horizontal="center" vertical="center"/>
    </xf>
    <xf borderId="18" fillId="0" fontId="27" numFmtId="0" xfId="0" applyAlignment="1" applyBorder="1" applyFont="1">
      <alignment horizontal="center" vertical="center"/>
    </xf>
    <xf borderId="11" fillId="5" fontId="21" numFmtId="0" xfId="0" applyAlignment="1" applyBorder="1" applyFont="1">
      <alignment horizontal="center" vertical="center"/>
    </xf>
    <xf borderId="12" fillId="5" fontId="7" numFmtId="0" xfId="0" applyAlignment="1" applyBorder="1" applyFont="1">
      <alignment shrinkToFit="0" vertical="center" wrapText="1"/>
    </xf>
    <xf borderId="12" fillId="5" fontId="7" numFmtId="0" xfId="0" applyAlignment="1" applyBorder="1" applyFont="1">
      <alignment horizontal="center" vertical="center"/>
    </xf>
    <xf borderId="12" fillId="5" fontId="7" numFmtId="2" xfId="0" applyAlignment="1" applyBorder="1" applyFont="1" applyNumberFormat="1">
      <alignment horizontal="center" vertical="center"/>
    </xf>
    <xf borderId="12" fillId="5" fontId="7" numFmtId="1" xfId="0" applyAlignment="1" applyBorder="1" applyFont="1" applyNumberFormat="1">
      <alignment horizontal="center" vertical="center"/>
    </xf>
    <xf borderId="12" fillId="5" fontId="28" numFmtId="2" xfId="0" applyAlignment="1" applyBorder="1" applyFont="1" applyNumberFormat="1">
      <alignment horizontal="center" vertical="center"/>
    </xf>
    <xf borderId="12" fillId="14" fontId="29" numFmtId="2" xfId="0" applyAlignment="1" applyBorder="1" applyFont="1" applyNumberFormat="1">
      <alignment horizontal="center" vertical="center"/>
    </xf>
    <xf borderId="53" fillId="14" fontId="29" numFmtId="2" xfId="0" applyAlignment="1" applyBorder="1" applyFont="1" applyNumberFormat="1">
      <alignment horizontal="center" vertical="center"/>
    </xf>
    <xf borderId="11" fillId="5" fontId="30" numFmtId="2" xfId="0" applyAlignment="1" applyBorder="1" applyFont="1" applyNumberFormat="1">
      <alignment horizontal="center" vertical="center"/>
    </xf>
    <xf borderId="26" fillId="14" fontId="29" numFmtId="0" xfId="0" applyAlignment="1" applyBorder="1" applyFont="1">
      <alignment horizontal="center" vertical="center"/>
    </xf>
    <xf borderId="14" fillId="0" fontId="7" numFmtId="0" xfId="0" applyAlignment="1" applyBorder="1" applyFont="1">
      <alignment shrinkToFit="0" wrapText="1"/>
    </xf>
    <xf borderId="56" fillId="12" fontId="25" numFmtId="2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shrinkToFit="0" wrapText="1"/>
    </xf>
    <xf borderId="57" fillId="13" fontId="23" numFmtId="0" xfId="0" applyAlignment="1" applyBorder="1" applyFont="1">
      <alignment horizontal="center" shrinkToFit="0" vertical="center" wrapText="1"/>
    </xf>
    <xf borderId="59" fillId="13" fontId="23" numFmtId="0" xfId="0" applyAlignment="1" applyBorder="1" applyFont="1">
      <alignment horizontal="center" shrinkToFit="0" vertical="center" wrapText="1"/>
    </xf>
    <xf borderId="51" fillId="12" fontId="25" numFmtId="2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horizontal="center"/>
    </xf>
    <xf borderId="15" fillId="5" fontId="21" numFmtId="0" xfId="0" applyAlignment="1" applyBorder="1" applyFont="1">
      <alignment horizontal="center" vertical="center"/>
    </xf>
    <xf borderId="14" fillId="0" fontId="7" numFmtId="0" xfId="0" applyAlignment="1" applyBorder="1" applyFont="1">
      <alignment shrinkToFit="0" vertical="center" wrapText="1"/>
    </xf>
    <xf borderId="14" fillId="7" fontId="7" numFmtId="2" xfId="0" applyAlignment="1" applyBorder="1" applyFont="1" applyNumberFormat="1">
      <alignment horizontal="center" vertical="center"/>
    </xf>
    <xf borderId="41" fillId="5" fontId="4" numFmtId="2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shrinkToFit="0" vertical="center" wrapText="1"/>
    </xf>
    <xf borderId="10" fillId="7" fontId="7" numFmtId="2" xfId="0" applyAlignment="1" applyBorder="1" applyFont="1" applyNumberFormat="1">
      <alignment horizontal="center" vertical="center"/>
    </xf>
    <xf borderId="60" fillId="14" fontId="29" numFmtId="2" xfId="0" applyAlignment="1" applyBorder="1" applyFont="1" applyNumberFormat="1">
      <alignment horizontal="center" vertical="center"/>
    </xf>
    <xf borderId="61" fillId="14" fontId="29" numFmtId="2" xfId="0" applyAlignment="1" applyBorder="1" applyFont="1" applyNumberForma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4" fillId="0" fontId="30" numFmtId="2" xfId="0" applyAlignment="1" applyBorder="1" applyFont="1" applyNumberFormat="1">
      <alignment horizontal="center" vertical="center"/>
    </xf>
    <xf borderId="17" fillId="0" fontId="30" numFmtId="2" xfId="0" applyAlignment="1" applyBorder="1" applyFont="1" applyNumberForma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10" fillId="0" fontId="7" numFmtId="0" xfId="0" applyBorder="1" applyFont="1"/>
    <xf borderId="18" fillId="0" fontId="7" numFmtId="2" xfId="0" applyAlignment="1" applyBorder="1" applyFont="1" applyNumberFormat="1">
      <alignment horizontal="center" vertical="center"/>
    </xf>
    <xf borderId="19" fillId="0" fontId="21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shrinkToFit="0" vertical="center" wrapText="1"/>
    </xf>
    <xf borderId="20" fillId="0" fontId="21" numFmtId="2" xfId="0" applyAlignment="1" applyBorder="1" applyFont="1" applyNumberFormat="1">
      <alignment horizontal="center" vertical="center"/>
    </xf>
    <xf borderId="21" fillId="2" fontId="7" numFmtId="0" xfId="0" applyAlignment="1" applyBorder="1" applyFont="1">
      <alignment horizontal="center" vertical="center"/>
    </xf>
    <xf borderId="21" fillId="3" fontId="7" numFmtId="0" xfId="0" applyAlignment="1" applyBorder="1" applyFont="1">
      <alignment horizontal="center" vertical="center"/>
    </xf>
    <xf borderId="21" fillId="4" fontId="7" numFmtId="2" xfId="0" applyAlignment="1" applyBorder="1" applyFont="1" applyNumberFormat="1">
      <alignment horizontal="center" vertical="center"/>
    </xf>
    <xf borderId="20" fillId="0" fontId="7" numFmtId="1" xfId="0" applyAlignment="1" applyBorder="1" applyFont="1" applyNumberFormat="1">
      <alignment horizontal="center" vertical="center"/>
    </xf>
    <xf borderId="22" fillId="0" fontId="7" numFmtId="1" xfId="0" applyAlignment="1" applyBorder="1" applyFont="1" applyNumberFormat="1">
      <alignment horizontal="center" vertical="center"/>
    </xf>
    <xf borderId="23" fillId="0" fontId="21" numFmtId="0" xfId="0" applyAlignment="1" applyBorder="1" applyFont="1">
      <alignment horizontal="center" vertical="center"/>
    </xf>
    <xf borderId="14" fillId="0" fontId="21" numFmtId="0" xfId="0" applyAlignment="1" applyBorder="1" applyFont="1">
      <alignment horizontal="left" shrinkToFit="0" vertical="center" wrapText="1"/>
    </xf>
    <xf borderId="14" fillId="8" fontId="21" numFmtId="2" xfId="0" applyAlignment="1" applyBorder="1" applyFont="1" applyNumberFormat="1">
      <alignment horizontal="center" vertical="center"/>
    </xf>
    <xf borderId="14" fillId="2" fontId="21" numFmtId="0" xfId="0" applyAlignment="1" applyBorder="1" applyFont="1">
      <alignment horizontal="center" vertical="center"/>
    </xf>
    <xf borderId="14" fillId="3" fontId="21" numFmtId="0" xfId="0" applyAlignment="1" applyBorder="1" applyFont="1">
      <alignment horizontal="center" vertical="center"/>
    </xf>
    <xf borderId="14" fillId="0" fontId="21" numFmtId="1" xfId="0" applyAlignment="1" applyBorder="1" applyFont="1" applyNumberFormat="1">
      <alignment horizontal="center" vertical="center"/>
    </xf>
    <xf borderId="17" fillId="0" fontId="21" numFmtId="1" xfId="0" applyAlignment="1" applyBorder="1" applyFont="1" applyNumberFormat="1">
      <alignment horizontal="center" vertical="center"/>
    </xf>
    <xf borderId="10" fillId="8" fontId="21" numFmtId="2" xfId="0" applyAlignment="1" applyBorder="1" applyFont="1" applyNumberFormat="1">
      <alignment horizontal="center" vertical="center"/>
    </xf>
    <xf borderId="10" fillId="2" fontId="21" numFmtId="0" xfId="0" applyAlignment="1" applyBorder="1" applyFont="1">
      <alignment horizontal="center" vertical="center"/>
    </xf>
    <xf borderId="10" fillId="3" fontId="21" numFmtId="0" xfId="0" applyAlignment="1" applyBorder="1" applyFont="1">
      <alignment horizontal="center" vertical="center"/>
    </xf>
    <xf borderId="10" fillId="4" fontId="21" numFmtId="2" xfId="0" applyAlignment="1" applyBorder="1" applyFont="1" applyNumberFormat="1">
      <alignment horizontal="center" vertical="center"/>
    </xf>
    <xf borderId="10" fillId="0" fontId="21" numFmtId="1" xfId="0" applyAlignment="1" applyBorder="1" applyFont="1" applyNumberFormat="1">
      <alignment horizontal="center" vertical="center"/>
    </xf>
    <xf borderId="18" fillId="0" fontId="21" numFmtId="1" xfId="0" applyAlignment="1" applyBorder="1" applyFont="1" applyNumberFormat="1">
      <alignment horizontal="center" vertical="center"/>
    </xf>
    <xf borderId="10" fillId="0" fontId="21" numFmtId="0" xfId="0" applyAlignment="1" applyBorder="1" applyFont="1">
      <alignment shrinkToFit="0" vertical="center" wrapText="1"/>
    </xf>
    <xf borderId="12" fillId="8" fontId="21" numFmtId="0" xfId="0" applyAlignment="1" applyBorder="1" applyFont="1">
      <alignment shrinkToFit="0" vertical="center" wrapText="1"/>
    </xf>
    <xf borderId="12" fillId="8" fontId="21" numFmtId="2" xfId="0" applyAlignment="1" applyBorder="1" applyFont="1" applyNumberFormat="1">
      <alignment horizontal="center" vertical="center"/>
    </xf>
    <xf borderId="12" fillId="2" fontId="21" numFmtId="0" xfId="0" applyAlignment="1" applyBorder="1" applyFont="1">
      <alignment horizontal="center" vertical="center"/>
    </xf>
    <xf borderId="12" fillId="3" fontId="21" numFmtId="0" xfId="0" applyAlignment="1" applyBorder="1" applyFont="1">
      <alignment horizontal="center" vertical="center"/>
    </xf>
    <xf borderId="12" fillId="4" fontId="7" numFmtId="2" xfId="0" applyAlignment="1" applyBorder="1" applyFont="1" applyNumberFormat="1">
      <alignment horizontal="center" vertical="center"/>
    </xf>
    <xf borderId="12" fillId="0" fontId="21" numFmtId="1" xfId="0" applyAlignment="1" applyBorder="1" applyFont="1" applyNumberFormat="1">
      <alignment horizontal="center" vertical="center"/>
    </xf>
    <xf borderId="26" fillId="0" fontId="21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35.29"/>
    <col customWidth="1" min="3" max="11" width="8.71"/>
    <col customWidth="1" min="12" max="12" width="13.71"/>
    <col customWidth="1" min="13" max="18" width="8.71"/>
    <col customWidth="1" min="19" max="19" width="10.57"/>
    <col customWidth="1" min="20" max="20" width="10.71"/>
    <col customWidth="1" min="21" max="21" width="12.43"/>
    <col customWidth="1" min="22" max="22" width="13.86"/>
    <col customWidth="1" min="23" max="23" width="13.57"/>
    <col customWidth="1" min="24" max="26" width="8.71"/>
    <col customWidth="1" min="27" max="28" width="11.4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5"/>
      <c r="H1" s="4" t="s">
        <v>5</v>
      </c>
      <c r="I1" s="5"/>
      <c r="J1" s="7" t="s">
        <v>6</v>
      </c>
      <c r="K1" s="7" t="s">
        <v>7</v>
      </c>
      <c r="L1" s="2" t="s">
        <v>8</v>
      </c>
      <c r="M1" s="8" t="s">
        <v>9</v>
      </c>
      <c r="N1" s="5"/>
      <c r="O1" s="8" t="s">
        <v>10</v>
      </c>
      <c r="P1" s="5"/>
      <c r="Q1" s="8" t="s">
        <v>11</v>
      </c>
      <c r="R1" s="5"/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9" t="s">
        <v>17</v>
      </c>
    </row>
    <row r="2">
      <c r="A2" s="10">
        <v>1.0</v>
      </c>
      <c r="B2" s="11" t="s">
        <v>18</v>
      </c>
      <c r="C2" s="12">
        <v>8.0</v>
      </c>
      <c r="D2" s="13">
        <v>30.0</v>
      </c>
      <c r="E2" s="13">
        <v>40.0</v>
      </c>
      <c r="F2" s="14">
        <v>30.0</v>
      </c>
      <c r="G2" s="14">
        <v>50.0</v>
      </c>
      <c r="H2" s="13">
        <v>20.0</v>
      </c>
      <c r="I2" s="13">
        <v>30.0</v>
      </c>
      <c r="J2" s="15">
        <f t="shared" ref="J2:J8" si="2">C2*F2/100</f>
        <v>2.4</v>
      </c>
      <c r="K2" s="15">
        <f t="shared" ref="K2:K8" si="3">C2*G2/100</f>
        <v>4</v>
      </c>
      <c r="L2" s="16">
        <f t="shared" ref="L2:L8" si="4">C2*25</f>
        <v>200</v>
      </c>
      <c r="M2" s="17">
        <f t="shared" ref="M2:M8" si="5">C2*25*D2/100</f>
        <v>60</v>
      </c>
      <c r="N2" s="17">
        <f t="shared" ref="N2:N8" si="6">C2*25*E2/100</f>
        <v>80</v>
      </c>
      <c r="O2" s="17">
        <f t="shared" ref="O2:O8" si="7">C2*25*F2/100</f>
        <v>60</v>
      </c>
      <c r="P2" s="17">
        <f t="shared" ref="P2:P8" si="8">C2*25*G2/100</f>
        <v>100</v>
      </c>
      <c r="Q2" s="17">
        <f t="shared" ref="Q2:Q8" si="9">C2*25*H2/100</f>
        <v>40</v>
      </c>
      <c r="R2" s="17">
        <f t="shared" ref="R2:R8" si="10">C2*25*I2/100</f>
        <v>60</v>
      </c>
      <c r="S2" s="17">
        <f t="shared" ref="S2:T2" si="1">M2+O2</f>
        <v>120</v>
      </c>
      <c r="T2" s="17">
        <f t="shared" si="1"/>
        <v>180</v>
      </c>
      <c r="U2" s="18"/>
      <c r="V2" s="18"/>
      <c r="W2" s="18"/>
      <c r="X2" s="18"/>
    </row>
    <row r="3">
      <c r="A3" s="19">
        <v>1.0</v>
      </c>
      <c r="B3" s="20" t="s">
        <v>19</v>
      </c>
      <c r="C3" s="21">
        <v>3.0</v>
      </c>
      <c r="D3" s="22">
        <v>40.0</v>
      </c>
      <c r="E3" s="22">
        <v>50.0</v>
      </c>
      <c r="F3" s="23">
        <v>20.0</v>
      </c>
      <c r="G3" s="23">
        <v>30.0</v>
      </c>
      <c r="H3" s="22">
        <v>20.0</v>
      </c>
      <c r="I3" s="22">
        <v>40.0</v>
      </c>
      <c r="J3" s="24">
        <f t="shared" si="2"/>
        <v>0.6</v>
      </c>
      <c r="K3" s="24">
        <f t="shared" si="3"/>
        <v>0.9</v>
      </c>
      <c r="L3" s="25">
        <f t="shared" si="4"/>
        <v>75</v>
      </c>
      <c r="M3" s="26">
        <f t="shared" si="5"/>
        <v>30</v>
      </c>
      <c r="N3" s="26">
        <f t="shared" si="6"/>
        <v>37.5</v>
      </c>
      <c r="O3" s="26">
        <f t="shared" si="7"/>
        <v>15</v>
      </c>
      <c r="P3" s="26">
        <f t="shared" si="8"/>
        <v>22.5</v>
      </c>
      <c r="Q3" s="26">
        <f t="shared" si="9"/>
        <v>15</v>
      </c>
      <c r="R3" s="26">
        <f t="shared" si="10"/>
        <v>30</v>
      </c>
      <c r="S3" s="26">
        <f t="shared" ref="S3:T3" si="11">M3+O3</f>
        <v>45</v>
      </c>
      <c r="T3" s="26">
        <f t="shared" si="11"/>
        <v>60</v>
      </c>
      <c r="U3" s="18"/>
      <c r="V3" s="18"/>
      <c r="W3" s="18"/>
      <c r="X3" s="18"/>
    </row>
    <row r="4">
      <c r="A4" s="19">
        <v>1.0</v>
      </c>
      <c r="B4" s="20" t="s">
        <v>20</v>
      </c>
      <c r="C4" s="21">
        <v>3.0</v>
      </c>
      <c r="D4" s="22">
        <v>40.0</v>
      </c>
      <c r="E4" s="22">
        <v>50.0</v>
      </c>
      <c r="F4" s="23">
        <v>20.0</v>
      </c>
      <c r="G4" s="23">
        <v>40.0</v>
      </c>
      <c r="H4" s="22">
        <v>10.0</v>
      </c>
      <c r="I4" s="22">
        <v>20.0</v>
      </c>
      <c r="J4" s="24">
        <f t="shared" si="2"/>
        <v>0.6</v>
      </c>
      <c r="K4" s="24">
        <f t="shared" si="3"/>
        <v>1.2</v>
      </c>
      <c r="L4" s="25">
        <f t="shared" si="4"/>
        <v>75</v>
      </c>
      <c r="M4" s="26">
        <f t="shared" si="5"/>
        <v>30</v>
      </c>
      <c r="N4" s="26">
        <f t="shared" si="6"/>
        <v>37.5</v>
      </c>
      <c r="O4" s="26">
        <f t="shared" si="7"/>
        <v>15</v>
      </c>
      <c r="P4" s="26">
        <f t="shared" si="8"/>
        <v>30</v>
      </c>
      <c r="Q4" s="26">
        <f t="shared" si="9"/>
        <v>7.5</v>
      </c>
      <c r="R4" s="26">
        <f t="shared" si="10"/>
        <v>15</v>
      </c>
      <c r="S4" s="26">
        <f t="shared" ref="S4:T4" si="12">M4+O4</f>
        <v>45</v>
      </c>
      <c r="T4" s="26">
        <f t="shared" si="12"/>
        <v>67.5</v>
      </c>
      <c r="U4" s="18"/>
      <c r="V4" s="18"/>
      <c r="W4" s="18"/>
      <c r="X4" s="18"/>
    </row>
    <row r="5">
      <c r="A5" s="19">
        <v>1.0</v>
      </c>
      <c r="B5" s="20" t="s">
        <v>21</v>
      </c>
      <c r="C5" s="21">
        <v>3.0</v>
      </c>
      <c r="D5" s="22">
        <v>40.0</v>
      </c>
      <c r="E5" s="22">
        <v>60.0</v>
      </c>
      <c r="F5" s="23">
        <v>40.0</v>
      </c>
      <c r="G5" s="23">
        <v>50.0</v>
      </c>
      <c r="H5" s="22">
        <v>5.0</v>
      </c>
      <c r="I5" s="22">
        <v>15.0</v>
      </c>
      <c r="J5" s="24">
        <f t="shared" si="2"/>
        <v>1.2</v>
      </c>
      <c r="K5" s="24">
        <f t="shared" si="3"/>
        <v>1.5</v>
      </c>
      <c r="L5" s="25">
        <f t="shared" si="4"/>
        <v>75</v>
      </c>
      <c r="M5" s="26">
        <f t="shared" si="5"/>
        <v>30</v>
      </c>
      <c r="N5" s="26">
        <f t="shared" si="6"/>
        <v>45</v>
      </c>
      <c r="O5" s="26">
        <f t="shared" si="7"/>
        <v>30</v>
      </c>
      <c r="P5" s="26">
        <f t="shared" si="8"/>
        <v>37.5</v>
      </c>
      <c r="Q5" s="26">
        <f t="shared" si="9"/>
        <v>3.75</v>
      </c>
      <c r="R5" s="26">
        <f t="shared" si="10"/>
        <v>11.25</v>
      </c>
      <c r="S5" s="26">
        <f t="shared" ref="S5:T5" si="13">M5+O5</f>
        <v>60</v>
      </c>
      <c r="T5" s="26">
        <f t="shared" si="13"/>
        <v>82.5</v>
      </c>
      <c r="U5" s="18"/>
      <c r="V5" s="18"/>
      <c r="W5" s="18"/>
      <c r="X5" s="18"/>
    </row>
    <row r="6">
      <c r="A6" s="19">
        <v>1.0</v>
      </c>
      <c r="B6" s="20" t="s">
        <v>22</v>
      </c>
      <c r="C6" s="21">
        <v>8.0</v>
      </c>
      <c r="D6" s="22">
        <v>20.0</v>
      </c>
      <c r="E6" s="22">
        <v>30.0</v>
      </c>
      <c r="F6" s="23">
        <v>60.0</v>
      </c>
      <c r="G6" s="23">
        <v>80.0</v>
      </c>
      <c r="H6" s="22">
        <v>10.0</v>
      </c>
      <c r="I6" s="22">
        <v>30.0</v>
      </c>
      <c r="J6" s="24">
        <f t="shared" si="2"/>
        <v>4.8</v>
      </c>
      <c r="K6" s="24">
        <f t="shared" si="3"/>
        <v>6.4</v>
      </c>
      <c r="L6" s="25">
        <f t="shared" si="4"/>
        <v>200</v>
      </c>
      <c r="M6" s="26">
        <f t="shared" si="5"/>
        <v>40</v>
      </c>
      <c r="N6" s="26">
        <f t="shared" si="6"/>
        <v>60</v>
      </c>
      <c r="O6" s="26">
        <f t="shared" si="7"/>
        <v>120</v>
      </c>
      <c r="P6" s="26">
        <f t="shared" si="8"/>
        <v>160</v>
      </c>
      <c r="Q6" s="26">
        <f t="shared" si="9"/>
        <v>20</v>
      </c>
      <c r="R6" s="26">
        <f t="shared" si="10"/>
        <v>60</v>
      </c>
      <c r="S6" s="26">
        <f t="shared" ref="S6:T6" si="14">M6+O6</f>
        <v>160</v>
      </c>
      <c r="T6" s="26">
        <f t="shared" si="14"/>
        <v>220</v>
      </c>
      <c r="U6" s="18"/>
      <c r="V6" s="18"/>
      <c r="W6" s="18"/>
      <c r="X6" s="18"/>
    </row>
    <row r="7">
      <c r="A7" s="19">
        <v>1.0</v>
      </c>
      <c r="B7" s="20" t="s">
        <v>23</v>
      </c>
      <c r="C7" s="21">
        <v>2.0</v>
      </c>
      <c r="D7" s="22">
        <v>30.0</v>
      </c>
      <c r="E7" s="22">
        <v>40.0</v>
      </c>
      <c r="F7" s="23">
        <v>30.0</v>
      </c>
      <c r="G7" s="23">
        <v>50.0</v>
      </c>
      <c r="H7" s="22">
        <v>20.0</v>
      </c>
      <c r="I7" s="22">
        <v>30.0</v>
      </c>
      <c r="J7" s="24">
        <f t="shared" si="2"/>
        <v>0.6</v>
      </c>
      <c r="K7" s="24">
        <f t="shared" si="3"/>
        <v>1</v>
      </c>
      <c r="L7" s="25">
        <f t="shared" si="4"/>
        <v>50</v>
      </c>
      <c r="M7" s="26">
        <f t="shared" si="5"/>
        <v>15</v>
      </c>
      <c r="N7" s="26">
        <f t="shared" si="6"/>
        <v>20</v>
      </c>
      <c r="O7" s="26">
        <f t="shared" si="7"/>
        <v>15</v>
      </c>
      <c r="P7" s="26">
        <f t="shared" si="8"/>
        <v>25</v>
      </c>
      <c r="Q7" s="26">
        <f t="shared" si="9"/>
        <v>10</v>
      </c>
      <c r="R7" s="26">
        <f t="shared" si="10"/>
        <v>15</v>
      </c>
      <c r="S7" s="26">
        <f t="shared" ref="S7:T7" si="15">M7+O7</f>
        <v>30</v>
      </c>
      <c r="T7" s="26">
        <f t="shared" si="15"/>
        <v>45</v>
      </c>
      <c r="U7" s="27"/>
      <c r="V7" s="27"/>
      <c r="W7" s="27"/>
      <c r="X7" s="27"/>
    </row>
    <row r="8">
      <c r="A8" s="19">
        <v>1.0</v>
      </c>
      <c r="B8" s="20" t="s">
        <v>24</v>
      </c>
      <c r="C8" s="21">
        <v>4.0</v>
      </c>
      <c r="D8" s="22">
        <v>50.0</v>
      </c>
      <c r="E8" s="22">
        <v>70.0</v>
      </c>
      <c r="F8" s="23">
        <v>10.0</v>
      </c>
      <c r="G8" s="23">
        <v>20.0</v>
      </c>
      <c r="H8" s="22">
        <v>20.0</v>
      </c>
      <c r="I8" s="22">
        <v>30.0</v>
      </c>
      <c r="J8" s="24">
        <f t="shared" si="2"/>
        <v>0.4</v>
      </c>
      <c r="K8" s="24">
        <f t="shared" si="3"/>
        <v>0.8</v>
      </c>
      <c r="L8" s="25">
        <f t="shared" si="4"/>
        <v>100</v>
      </c>
      <c r="M8" s="26">
        <f t="shared" si="5"/>
        <v>50</v>
      </c>
      <c r="N8" s="26">
        <f t="shared" si="6"/>
        <v>70</v>
      </c>
      <c r="O8" s="26">
        <f t="shared" si="7"/>
        <v>10</v>
      </c>
      <c r="P8" s="26">
        <f t="shared" si="8"/>
        <v>20</v>
      </c>
      <c r="Q8" s="26">
        <f t="shared" si="9"/>
        <v>20</v>
      </c>
      <c r="R8" s="26">
        <f t="shared" si="10"/>
        <v>30</v>
      </c>
      <c r="S8" s="26">
        <f t="shared" ref="S8:T8" si="16">M8+O8</f>
        <v>60</v>
      </c>
      <c r="T8" s="26">
        <f t="shared" si="16"/>
        <v>90</v>
      </c>
      <c r="U8" s="27"/>
      <c r="V8" s="27"/>
      <c r="W8" s="27"/>
      <c r="X8" s="27"/>
    </row>
    <row r="9">
      <c r="A9" s="28" t="s">
        <v>25</v>
      </c>
      <c r="B9" s="29"/>
      <c r="C9" s="30">
        <f>SUM(C2:C8)</f>
        <v>31</v>
      </c>
      <c r="D9" s="30"/>
      <c r="E9" s="30"/>
      <c r="F9" s="30"/>
      <c r="G9" s="30"/>
      <c r="H9" s="30"/>
      <c r="I9" s="30"/>
      <c r="J9" s="31">
        <f t="shared" ref="J9:K9" si="17">SUM(J2:J8)</f>
        <v>10.6</v>
      </c>
      <c r="K9" s="31">
        <f t="shared" si="17"/>
        <v>15.8</v>
      </c>
      <c r="L9" s="32"/>
      <c r="M9" s="31">
        <f t="shared" ref="M9:T9" si="18">SUM(M2:M8)</f>
        <v>255</v>
      </c>
      <c r="N9" s="31">
        <f t="shared" si="18"/>
        <v>350</v>
      </c>
      <c r="O9" s="31">
        <f t="shared" si="18"/>
        <v>265</v>
      </c>
      <c r="P9" s="31">
        <f t="shared" si="18"/>
        <v>395</v>
      </c>
      <c r="Q9" s="31">
        <f t="shared" si="18"/>
        <v>116.25</v>
      </c>
      <c r="R9" s="31">
        <f t="shared" si="18"/>
        <v>221.25</v>
      </c>
      <c r="S9" s="33">
        <f t="shared" si="18"/>
        <v>520</v>
      </c>
      <c r="T9" s="33">
        <f t="shared" si="18"/>
        <v>745</v>
      </c>
      <c r="U9" s="34">
        <v>560.0</v>
      </c>
      <c r="V9" s="33">
        <f>U9+S9</f>
        <v>1080</v>
      </c>
      <c r="W9" s="33">
        <f>U9+T9</f>
        <v>1305</v>
      </c>
      <c r="X9" s="33">
        <v>1225.0</v>
      </c>
    </row>
    <row r="10">
      <c r="A10" s="35">
        <v>2.0</v>
      </c>
      <c r="B10" s="36" t="s">
        <v>26</v>
      </c>
      <c r="C10" s="37">
        <v>4.0</v>
      </c>
      <c r="D10" s="38">
        <v>20.0</v>
      </c>
      <c r="E10" s="38">
        <v>30.0</v>
      </c>
      <c r="F10" s="39">
        <v>40.0</v>
      </c>
      <c r="G10" s="39">
        <v>50.0</v>
      </c>
      <c r="H10" s="38">
        <v>20.0</v>
      </c>
      <c r="I10" s="38">
        <v>40.0</v>
      </c>
      <c r="J10" s="40">
        <f t="shared" ref="J10:J16" si="20">(C10*F10)/100</f>
        <v>1.6</v>
      </c>
      <c r="K10" s="40">
        <f t="shared" ref="K10:K16" si="21">C10*G10/100</f>
        <v>2</v>
      </c>
      <c r="L10" s="41">
        <f t="shared" ref="L10:L16" si="22">C10*25</f>
        <v>100</v>
      </c>
      <c r="M10" s="42">
        <f t="shared" ref="M10:M16" si="23">C10*25*D10/100</f>
        <v>20</v>
      </c>
      <c r="N10" s="42">
        <f t="shared" ref="N10:N16" si="24">C10*25*E10/100</f>
        <v>30</v>
      </c>
      <c r="O10" s="42">
        <f t="shared" ref="O10:O16" si="25">C10*25*F10/100</f>
        <v>40</v>
      </c>
      <c r="P10" s="42">
        <f t="shared" ref="P10:P16" si="26">C10*25*G10/100</f>
        <v>50</v>
      </c>
      <c r="Q10" s="42">
        <f t="shared" ref="Q10:Q16" si="27">C10*25*H10/100</f>
        <v>20</v>
      </c>
      <c r="R10" s="42">
        <f t="shared" ref="R10:R16" si="28">C10*25*I10/100</f>
        <v>40</v>
      </c>
      <c r="S10" s="42">
        <f t="shared" ref="S10:T10" si="19">M10+O10</f>
        <v>60</v>
      </c>
      <c r="T10" s="42">
        <f t="shared" si="19"/>
        <v>80</v>
      </c>
      <c r="U10" s="43"/>
      <c r="V10" s="43"/>
      <c r="W10" s="43"/>
      <c r="X10" s="43"/>
    </row>
    <row r="11">
      <c r="A11" s="44">
        <v>2.0</v>
      </c>
      <c r="B11" s="45" t="s">
        <v>27</v>
      </c>
      <c r="C11" s="21">
        <v>3.0</v>
      </c>
      <c r="D11" s="22">
        <v>50.0</v>
      </c>
      <c r="E11" s="22">
        <v>60.0</v>
      </c>
      <c r="F11" s="23">
        <v>10.0</v>
      </c>
      <c r="G11" s="23">
        <v>30.0</v>
      </c>
      <c r="H11" s="22">
        <v>20.0</v>
      </c>
      <c r="I11" s="22">
        <v>30.0</v>
      </c>
      <c r="J11" s="24">
        <f t="shared" si="20"/>
        <v>0.3</v>
      </c>
      <c r="K11" s="24">
        <f t="shared" si="21"/>
        <v>0.9</v>
      </c>
      <c r="L11" s="25">
        <f t="shared" si="22"/>
        <v>75</v>
      </c>
      <c r="M11" s="26">
        <f t="shared" si="23"/>
        <v>37.5</v>
      </c>
      <c r="N11" s="26">
        <f t="shared" si="24"/>
        <v>45</v>
      </c>
      <c r="O11" s="26">
        <f t="shared" si="25"/>
        <v>7.5</v>
      </c>
      <c r="P11" s="26">
        <f t="shared" si="26"/>
        <v>22.5</v>
      </c>
      <c r="Q11" s="26">
        <f t="shared" si="27"/>
        <v>15</v>
      </c>
      <c r="R11" s="26">
        <f t="shared" si="28"/>
        <v>22.5</v>
      </c>
      <c r="S11" s="26">
        <f t="shared" ref="S11:T11" si="29">M11+O11</f>
        <v>45</v>
      </c>
      <c r="T11" s="26">
        <f t="shared" si="29"/>
        <v>67.5</v>
      </c>
      <c r="U11" s="43"/>
      <c r="V11" s="43"/>
      <c r="W11" s="43"/>
      <c r="X11" s="43"/>
    </row>
    <row r="12">
      <c r="A12" s="44">
        <v>2.0</v>
      </c>
      <c r="B12" s="46" t="s">
        <v>28</v>
      </c>
      <c r="C12" s="21">
        <v>4.0</v>
      </c>
      <c r="D12" s="22">
        <v>30.0</v>
      </c>
      <c r="E12" s="22">
        <v>40.0</v>
      </c>
      <c r="F12" s="23">
        <v>50.0</v>
      </c>
      <c r="G12" s="23">
        <v>60.0</v>
      </c>
      <c r="H12" s="22">
        <v>10.0</v>
      </c>
      <c r="I12" s="22">
        <v>20.0</v>
      </c>
      <c r="J12" s="24">
        <f t="shared" si="20"/>
        <v>2</v>
      </c>
      <c r="K12" s="24">
        <f t="shared" si="21"/>
        <v>2.4</v>
      </c>
      <c r="L12" s="25">
        <f t="shared" si="22"/>
        <v>100</v>
      </c>
      <c r="M12" s="26">
        <f t="shared" si="23"/>
        <v>30</v>
      </c>
      <c r="N12" s="26">
        <f t="shared" si="24"/>
        <v>40</v>
      </c>
      <c r="O12" s="26">
        <f t="shared" si="25"/>
        <v>50</v>
      </c>
      <c r="P12" s="26">
        <f t="shared" si="26"/>
        <v>60</v>
      </c>
      <c r="Q12" s="26">
        <f t="shared" si="27"/>
        <v>10</v>
      </c>
      <c r="R12" s="26">
        <f t="shared" si="28"/>
        <v>20</v>
      </c>
      <c r="S12" s="26">
        <f t="shared" ref="S12:T12" si="30">M12+O12</f>
        <v>80</v>
      </c>
      <c r="T12" s="26">
        <f t="shared" si="30"/>
        <v>100</v>
      </c>
      <c r="U12" s="43"/>
      <c r="V12" s="43"/>
      <c r="W12" s="43"/>
      <c r="X12" s="43"/>
    </row>
    <row r="13">
      <c r="A13" s="44">
        <v>2.0</v>
      </c>
      <c r="B13" s="46" t="s">
        <v>29</v>
      </c>
      <c r="C13" s="21">
        <v>8.0</v>
      </c>
      <c r="D13" s="22">
        <v>30.0</v>
      </c>
      <c r="E13" s="22">
        <v>40.0</v>
      </c>
      <c r="F13" s="23">
        <v>40.0</v>
      </c>
      <c r="G13" s="23">
        <v>50.0</v>
      </c>
      <c r="H13" s="22">
        <v>20.0</v>
      </c>
      <c r="I13" s="22">
        <v>30.0</v>
      </c>
      <c r="J13" s="24">
        <f t="shared" si="20"/>
        <v>3.2</v>
      </c>
      <c r="K13" s="24">
        <f t="shared" si="21"/>
        <v>4</v>
      </c>
      <c r="L13" s="25">
        <f t="shared" si="22"/>
        <v>200</v>
      </c>
      <c r="M13" s="26">
        <f t="shared" si="23"/>
        <v>60</v>
      </c>
      <c r="N13" s="26">
        <f t="shared" si="24"/>
        <v>80</v>
      </c>
      <c r="O13" s="26">
        <f t="shared" si="25"/>
        <v>80</v>
      </c>
      <c r="P13" s="26">
        <f t="shared" si="26"/>
        <v>100</v>
      </c>
      <c r="Q13" s="26">
        <f t="shared" si="27"/>
        <v>40</v>
      </c>
      <c r="R13" s="26">
        <f t="shared" si="28"/>
        <v>60</v>
      </c>
      <c r="S13" s="26">
        <f t="shared" ref="S13:T13" si="31">M13+O13</f>
        <v>140</v>
      </c>
      <c r="T13" s="26">
        <f t="shared" si="31"/>
        <v>180</v>
      </c>
      <c r="U13" s="43"/>
      <c r="V13" s="43"/>
      <c r="W13" s="43"/>
      <c r="X13" s="43"/>
    </row>
    <row r="14">
      <c r="A14" s="44">
        <v>2.0</v>
      </c>
      <c r="B14" s="46" t="s">
        <v>30</v>
      </c>
      <c r="C14" s="21">
        <v>6.0</v>
      </c>
      <c r="D14" s="22">
        <v>50.0</v>
      </c>
      <c r="E14" s="22">
        <v>70.0</v>
      </c>
      <c r="F14" s="23">
        <v>20.0</v>
      </c>
      <c r="G14" s="23">
        <v>30.0</v>
      </c>
      <c r="H14" s="22">
        <v>10.0</v>
      </c>
      <c r="I14" s="22">
        <v>20.0</v>
      </c>
      <c r="J14" s="24">
        <f t="shared" si="20"/>
        <v>1.2</v>
      </c>
      <c r="K14" s="24">
        <f t="shared" si="21"/>
        <v>1.8</v>
      </c>
      <c r="L14" s="25">
        <f t="shared" si="22"/>
        <v>150</v>
      </c>
      <c r="M14" s="26">
        <f t="shared" si="23"/>
        <v>75</v>
      </c>
      <c r="N14" s="26">
        <f t="shared" si="24"/>
        <v>105</v>
      </c>
      <c r="O14" s="26">
        <f t="shared" si="25"/>
        <v>30</v>
      </c>
      <c r="P14" s="26">
        <f t="shared" si="26"/>
        <v>45</v>
      </c>
      <c r="Q14" s="26">
        <f t="shared" si="27"/>
        <v>15</v>
      </c>
      <c r="R14" s="26">
        <f t="shared" si="28"/>
        <v>30</v>
      </c>
      <c r="S14" s="26">
        <f t="shared" ref="S14:T14" si="32">M14+O14</f>
        <v>105</v>
      </c>
      <c r="T14" s="26">
        <f t="shared" si="32"/>
        <v>150</v>
      </c>
      <c r="U14" s="43"/>
      <c r="V14" s="43"/>
      <c r="W14" s="43"/>
      <c r="X14" s="43"/>
    </row>
    <row r="15">
      <c r="A15" s="44">
        <v>2.0</v>
      </c>
      <c r="B15" s="46" t="s">
        <v>31</v>
      </c>
      <c r="C15" s="21">
        <v>6.0</v>
      </c>
      <c r="D15" s="22">
        <v>40.0</v>
      </c>
      <c r="E15" s="22">
        <v>50.0</v>
      </c>
      <c r="F15" s="23">
        <v>20.0</v>
      </c>
      <c r="G15" s="23">
        <v>40.0</v>
      </c>
      <c r="H15" s="22">
        <v>10.0</v>
      </c>
      <c r="I15" s="22">
        <v>20.0</v>
      </c>
      <c r="J15" s="24">
        <f t="shared" si="20"/>
        <v>1.2</v>
      </c>
      <c r="K15" s="24">
        <f t="shared" si="21"/>
        <v>2.4</v>
      </c>
      <c r="L15" s="25">
        <f t="shared" si="22"/>
        <v>150</v>
      </c>
      <c r="M15" s="26">
        <f t="shared" si="23"/>
        <v>60</v>
      </c>
      <c r="N15" s="26">
        <f t="shared" si="24"/>
        <v>75</v>
      </c>
      <c r="O15" s="26">
        <f t="shared" si="25"/>
        <v>30</v>
      </c>
      <c r="P15" s="26">
        <f t="shared" si="26"/>
        <v>60</v>
      </c>
      <c r="Q15" s="26">
        <f t="shared" si="27"/>
        <v>15</v>
      </c>
      <c r="R15" s="26">
        <f t="shared" si="28"/>
        <v>30</v>
      </c>
      <c r="S15" s="26">
        <f t="shared" ref="S15:T15" si="33">M15+O15</f>
        <v>90</v>
      </c>
      <c r="T15" s="26">
        <f t="shared" si="33"/>
        <v>135</v>
      </c>
      <c r="U15" s="43"/>
      <c r="V15" s="43"/>
      <c r="W15" s="43"/>
      <c r="X15" s="43"/>
    </row>
    <row r="16">
      <c r="A16" s="44">
        <v>2.0</v>
      </c>
      <c r="B16" s="46" t="s">
        <v>32</v>
      </c>
      <c r="C16" s="21">
        <v>6.0</v>
      </c>
      <c r="D16" s="22">
        <v>50.0</v>
      </c>
      <c r="E16" s="22">
        <v>60.0</v>
      </c>
      <c r="F16" s="23">
        <v>20.0</v>
      </c>
      <c r="G16" s="23">
        <v>30.0</v>
      </c>
      <c r="H16" s="22">
        <v>10.0</v>
      </c>
      <c r="I16" s="22">
        <v>20.0</v>
      </c>
      <c r="J16" s="24">
        <f t="shared" si="20"/>
        <v>1.2</v>
      </c>
      <c r="K16" s="24">
        <f t="shared" si="21"/>
        <v>1.8</v>
      </c>
      <c r="L16" s="25">
        <f t="shared" si="22"/>
        <v>150</v>
      </c>
      <c r="M16" s="26">
        <f t="shared" si="23"/>
        <v>75</v>
      </c>
      <c r="N16" s="26">
        <f t="shared" si="24"/>
        <v>90</v>
      </c>
      <c r="O16" s="26">
        <f t="shared" si="25"/>
        <v>30</v>
      </c>
      <c r="P16" s="26">
        <f t="shared" si="26"/>
        <v>45</v>
      </c>
      <c r="Q16" s="26">
        <f t="shared" si="27"/>
        <v>15</v>
      </c>
      <c r="R16" s="26">
        <f t="shared" si="28"/>
        <v>30</v>
      </c>
      <c r="S16" s="26">
        <f t="shared" ref="S16:T16" si="34">M16+O16</f>
        <v>105</v>
      </c>
      <c r="T16" s="26">
        <f t="shared" si="34"/>
        <v>135</v>
      </c>
      <c r="U16" s="43"/>
      <c r="V16" s="43"/>
      <c r="W16" s="43"/>
      <c r="X16" s="43"/>
    </row>
    <row r="17">
      <c r="A17" s="47" t="s">
        <v>25</v>
      </c>
      <c r="B17" s="29"/>
      <c r="C17" s="30">
        <f>SUM(C10:C16)</f>
        <v>37</v>
      </c>
      <c r="D17" s="30"/>
      <c r="E17" s="30"/>
      <c r="F17" s="30"/>
      <c r="G17" s="30"/>
      <c r="H17" s="30"/>
      <c r="I17" s="30"/>
      <c r="J17" s="31">
        <f t="shared" ref="J17:K17" si="35">SUM(J10:J16)</f>
        <v>10.7</v>
      </c>
      <c r="K17" s="31">
        <f t="shared" si="35"/>
        <v>15.3</v>
      </c>
      <c r="L17" s="32"/>
      <c r="M17" s="31">
        <f t="shared" ref="M17:T17" si="36">SUM(M10:M16)</f>
        <v>357.5</v>
      </c>
      <c r="N17" s="31">
        <f t="shared" si="36"/>
        <v>465</v>
      </c>
      <c r="O17" s="31">
        <f t="shared" si="36"/>
        <v>267.5</v>
      </c>
      <c r="P17" s="31">
        <f t="shared" si="36"/>
        <v>382.5</v>
      </c>
      <c r="Q17" s="31">
        <f t="shared" si="36"/>
        <v>130</v>
      </c>
      <c r="R17" s="31">
        <f t="shared" si="36"/>
        <v>232.5</v>
      </c>
      <c r="S17" s="33">
        <f t="shared" si="36"/>
        <v>625</v>
      </c>
      <c r="T17" s="33">
        <f t="shared" si="36"/>
        <v>847.5</v>
      </c>
      <c r="U17" s="34">
        <v>490.0</v>
      </c>
      <c r="V17" s="33">
        <f>U17+S17</f>
        <v>1115</v>
      </c>
      <c r="W17" s="33">
        <f>U17+T17</f>
        <v>1337.5</v>
      </c>
      <c r="X17" s="33">
        <v>1225.0</v>
      </c>
    </row>
    <row r="18">
      <c r="A18" s="35">
        <v>3.0</v>
      </c>
      <c r="B18" s="48" t="s">
        <v>33</v>
      </c>
      <c r="C18" s="37">
        <v>4.0</v>
      </c>
      <c r="D18" s="38">
        <v>60.0</v>
      </c>
      <c r="E18" s="38">
        <v>80.0</v>
      </c>
      <c r="F18" s="39">
        <v>10.0</v>
      </c>
      <c r="G18" s="39">
        <v>20.0</v>
      </c>
      <c r="H18" s="38">
        <v>10.0</v>
      </c>
      <c r="I18" s="38">
        <v>20.0</v>
      </c>
      <c r="J18" s="40">
        <f t="shared" ref="J18:J24" si="38">(C18*F18)/100</f>
        <v>0.4</v>
      </c>
      <c r="K18" s="40">
        <f t="shared" ref="K18:K24" si="39">C18*G18/100</f>
        <v>0.8</v>
      </c>
      <c r="L18" s="41">
        <f t="shared" ref="L18:L24" si="40">C18*25</f>
        <v>100</v>
      </c>
      <c r="M18" s="42">
        <f t="shared" ref="M18:M24" si="41">C18*25*D18/100</f>
        <v>60</v>
      </c>
      <c r="N18" s="42">
        <f t="shared" ref="N18:N24" si="42">C18*25*E18/100</f>
        <v>80</v>
      </c>
      <c r="O18" s="42">
        <f t="shared" ref="O18:O24" si="43">C18*25*F18/100</f>
        <v>10</v>
      </c>
      <c r="P18" s="42">
        <f t="shared" ref="P18:P24" si="44">C18*25*G18/100</f>
        <v>20</v>
      </c>
      <c r="Q18" s="42">
        <f t="shared" ref="Q18:Q24" si="45">C18*25*H18/100</f>
        <v>10</v>
      </c>
      <c r="R18" s="42">
        <f t="shared" ref="R18:R24" si="46">C18*25*I18/100</f>
        <v>20</v>
      </c>
      <c r="S18" s="42">
        <f t="shared" ref="S18:T18" si="37">M18+O18</f>
        <v>70</v>
      </c>
      <c r="T18" s="42">
        <f t="shared" si="37"/>
        <v>100</v>
      </c>
      <c r="U18" s="43"/>
      <c r="V18" s="43"/>
      <c r="W18" s="43"/>
      <c r="X18" s="43"/>
    </row>
    <row r="19">
      <c r="A19" s="44">
        <v>3.0</v>
      </c>
      <c r="B19" s="49" t="s">
        <v>34</v>
      </c>
      <c r="C19" s="21">
        <v>4.0</v>
      </c>
      <c r="D19" s="22">
        <v>20.0</v>
      </c>
      <c r="E19" s="22">
        <v>40.0</v>
      </c>
      <c r="F19" s="23">
        <v>20.0</v>
      </c>
      <c r="G19" s="23">
        <v>50.0</v>
      </c>
      <c r="H19" s="22">
        <v>20.0</v>
      </c>
      <c r="I19" s="22">
        <v>30.0</v>
      </c>
      <c r="J19" s="24">
        <f t="shared" si="38"/>
        <v>0.8</v>
      </c>
      <c r="K19" s="24">
        <f t="shared" si="39"/>
        <v>2</v>
      </c>
      <c r="L19" s="25">
        <f t="shared" si="40"/>
        <v>100</v>
      </c>
      <c r="M19" s="26">
        <f t="shared" si="41"/>
        <v>20</v>
      </c>
      <c r="N19" s="26">
        <f t="shared" si="42"/>
        <v>40</v>
      </c>
      <c r="O19" s="26">
        <f t="shared" si="43"/>
        <v>20</v>
      </c>
      <c r="P19" s="26">
        <f t="shared" si="44"/>
        <v>50</v>
      </c>
      <c r="Q19" s="26">
        <f t="shared" si="45"/>
        <v>20</v>
      </c>
      <c r="R19" s="26">
        <f t="shared" si="46"/>
        <v>30</v>
      </c>
      <c r="S19" s="26">
        <f t="shared" ref="S19:T19" si="47">M19+O19</f>
        <v>40</v>
      </c>
      <c r="T19" s="26">
        <f t="shared" si="47"/>
        <v>90</v>
      </c>
      <c r="U19" s="43"/>
      <c r="V19" s="43"/>
      <c r="W19" s="43"/>
      <c r="X19" s="43"/>
    </row>
    <row r="20">
      <c r="A20" s="44">
        <v>3.0</v>
      </c>
      <c r="B20" s="49" t="s">
        <v>35</v>
      </c>
      <c r="C20" s="21">
        <v>8.0</v>
      </c>
      <c r="D20" s="22">
        <v>30.0</v>
      </c>
      <c r="E20" s="22">
        <v>40.0</v>
      </c>
      <c r="F20" s="23">
        <v>40.0</v>
      </c>
      <c r="G20" s="23">
        <v>50.0</v>
      </c>
      <c r="H20" s="22">
        <v>20.0</v>
      </c>
      <c r="I20" s="22">
        <v>30.0</v>
      </c>
      <c r="J20" s="24">
        <f t="shared" si="38"/>
        <v>3.2</v>
      </c>
      <c r="K20" s="24">
        <f t="shared" si="39"/>
        <v>4</v>
      </c>
      <c r="L20" s="25">
        <f t="shared" si="40"/>
        <v>200</v>
      </c>
      <c r="M20" s="26">
        <f t="shared" si="41"/>
        <v>60</v>
      </c>
      <c r="N20" s="26">
        <f t="shared" si="42"/>
        <v>80</v>
      </c>
      <c r="O20" s="26">
        <f t="shared" si="43"/>
        <v>80</v>
      </c>
      <c r="P20" s="26">
        <f t="shared" si="44"/>
        <v>100</v>
      </c>
      <c r="Q20" s="26">
        <f t="shared" si="45"/>
        <v>40</v>
      </c>
      <c r="R20" s="26">
        <f t="shared" si="46"/>
        <v>60</v>
      </c>
      <c r="S20" s="26">
        <f t="shared" ref="S20:T20" si="48">M20+O20</f>
        <v>140</v>
      </c>
      <c r="T20" s="26">
        <f t="shared" si="48"/>
        <v>180</v>
      </c>
      <c r="U20" s="43"/>
      <c r="V20" s="43"/>
      <c r="W20" s="43"/>
      <c r="X20" s="43"/>
    </row>
    <row r="21" ht="15.75" customHeight="1">
      <c r="A21" s="44">
        <v>3.0</v>
      </c>
      <c r="B21" s="49" t="s">
        <v>36</v>
      </c>
      <c r="C21" s="21">
        <v>2.0</v>
      </c>
      <c r="D21" s="22">
        <v>20.0</v>
      </c>
      <c r="E21" s="22">
        <v>30.0</v>
      </c>
      <c r="F21" s="23">
        <v>40.0</v>
      </c>
      <c r="G21" s="23">
        <v>60.0</v>
      </c>
      <c r="H21" s="22">
        <v>20.0</v>
      </c>
      <c r="I21" s="22">
        <v>30.0</v>
      </c>
      <c r="J21" s="24">
        <f t="shared" si="38"/>
        <v>0.8</v>
      </c>
      <c r="K21" s="24">
        <f t="shared" si="39"/>
        <v>1.2</v>
      </c>
      <c r="L21" s="25">
        <f t="shared" si="40"/>
        <v>50</v>
      </c>
      <c r="M21" s="26">
        <f t="shared" si="41"/>
        <v>10</v>
      </c>
      <c r="N21" s="26">
        <f t="shared" si="42"/>
        <v>15</v>
      </c>
      <c r="O21" s="26">
        <f t="shared" si="43"/>
        <v>20</v>
      </c>
      <c r="P21" s="26">
        <f t="shared" si="44"/>
        <v>30</v>
      </c>
      <c r="Q21" s="26">
        <f t="shared" si="45"/>
        <v>10</v>
      </c>
      <c r="R21" s="26">
        <f t="shared" si="46"/>
        <v>15</v>
      </c>
      <c r="S21" s="26">
        <f t="shared" ref="S21:T21" si="49">M21+O21</f>
        <v>30</v>
      </c>
      <c r="T21" s="26">
        <f t="shared" si="49"/>
        <v>45</v>
      </c>
      <c r="U21" s="43"/>
      <c r="V21" s="43"/>
      <c r="W21" s="43"/>
      <c r="X21" s="43"/>
    </row>
    <row r="22" ht="15.75" customHeight="1">
      <c r="A22" s="44">
        <v>3.0</v>
      </c>
      <c r="B22" s="49" t="s">
        <v>37</v>
      </c>
      <c r="C22" s="21">
        <v>6.0</v>
      </c>
      <c r="D22" s="22">
        <v>10.0</v>
      </c>
      <c r="E22" s="22">
        <v>20.0</v>
      </c>
      <c r="F22" s="23">
        <v>50.0</v>
      </c>
      <c r="G22" s="23">
        <v>70.0</v>
      </c>
      <c r="H22" s="22">
        <v>20.0</v>
      </c>
      <c r="I22" s="22">
        <v>30.0</v>
      </c>
      <c r="J22" s="24">
        <f t="shared" si="38"/>
        <v>3</v>
      </c>
      <c r="K22" s="24">
        <f t="shared" si="39"/>
        <v>4.2</v>
      </c>
      <c r="L22" s="25">
        <f t="shared" si="40"/>
        <v>150</v>
      </c>
      <c r="M22" s="26">
        <f t="shared" si="41"/>
        <v>15</v>
      </c>
      <c r="N22" s="26">
        <f t="shared" si="42"/>
        <v>30</v>
      </c>
      <c r="O22" s="26">
        <f t="shared" si="43"/>
        <v>75</v>
      </c>
      <c r="P22" s="26">
        <f t="shared" si="44"/>
        <v>105</v>
      </c>
      <c r="Q22" s="26">
        <f t="shared" si="45"/>
        <v>30</v>
      </c>
      <c r="R22" s="26">
        <f t="shared" si="46"/>
        <v>45</v>
      </c>
      <c r="S22" s="26">
        <f t="shared" ref="S22:T22" si="50">M22+O22</f>
        <v>90</v>
      </c>
      <c r="T22" s="26">
        <f t="shared" si="50"/>
        <v>135</v>
      </c>
      <c r="U22" s="43"/>
      <c r="V22" s="43"/>
      <c r="W22" s="43"/>
      <c r="X22" s="43"/>
    </row>
    <row r="23" ht="15.75" customHeight="1">
      <c r="A23" s="44">
        <v>3.0</v>
      </c>
      <c r="B23" s="49" t="s">
        <v>38</v>
      </c>
      <c r="C23" s="21">
        <v>6.0</v>
      </c>
      <c r="D23" s="22">
        <v>30.0</v>
      </c>
      <c r="E23" s="22">
        <v>50.0</v>
      </c>
      <c r="F23" s="23">
        <v>30.0</v>
      </c>
      <c r="G23" s="23">
        <v>40.0</v>
      </c>
      <c r="H23" s="22">
        <v>20.0</v>
      </c>
      <c r="I23" s="22">
        <v>30.0</v>
      </c>
      <c r="J23" s="24">
        <f t="shared" si="38"/>
        <v>1.8</v>
      </c>
      <c r="K23" s="24">
        <f t="shared" si="39"/>
        <v>2.4</v>
      </c>
      <c r="L23" s="25">
        <f t="shared" si="40"/>
        <v>150</v>
      </c>
      <c r="M23" s="26">
        <f t="shared" si="41"/>
        <v>45</v>
      </c>
      <c r="N23" s="26">
        <f t="shared" si="42"/>
        <v>75</v>
      </c>
      <c r="O23" s="26">
        <f t="shared" si="43"/>
        <v>45</v>
      </c>
      <c r="P23" s="26">
        <f t="shared" si="44"/>
        <v>60</v>
      </c>
      <c r="Q23" s="26">
        <f t="shared" si="45"/>
        <v>30</v>
      </c>
      <c r="R23" s="26">
        <f t="shared" si="46"/>
        <v>45</v>
      </c>
      <c r="S23" s="26">
        <f t="shared" ref="S23:T23" si="51">M23+O23</f>
        <v>90</v>
      </c>
      <c r="T23" s="26">
        <f t="shared" si="51"/>
        <v>135</v>
      </c>
      <c r="U23" s="43"/>
      <c r="V23" s="43"/>
      <c r="W23" s="43"/>
      <c r="X23" s="43"/>
    </row>
    <row r="24" ht="15.75" customHeight="1">
      <c r="A24" s="44">
        <v>3.0</v>
      </c>
      <c r="B24" s="49" t="s">
        <v>39</v>
      </c>
      <c r="C24" s="21">
        <v>8.0</v>
      </c>
      <c r="D24" s="22">
        <v>20.0</v>
      </c>
      <c r="E24" s="22">
        <v>30.0</v>
      </c>
      <c r="F24" s="23">
        <v>50.0</v>
      </c>
      <c r="G24" s="23">
        <v>70.0</v>
      </c>
      <c r="H24" s="22">
        <v>10.0</v>
      </c>
      <c r="I24" s="22">
        <v>20.0</v>
      </c>
      <c r="J24" s="24">
        <f t="shared" si="38"/>
        <v>4</v>
      </c>
      <c r="K24" s="24">
        <f t="shared" si="39"/>
        <v>5.6</v>
      </c>
      <c r="L24" s="25">
        <f t="shared" si="40"/>
        <v>200</v>
      </c>
      <c r="M24" s="26">
        <f t="shared" si="41"/>
        <v>40</v>
      </c>
      <c r="N24" s="26">
        <f t="shared" si="42"/>
        <v>60</v>
      </c>
      <c r="O24" s="26">
        <f t="shared" si="43"/>
        <v>100</v>
      </c>
      <c r="P24" s="26">
        <f t="shared" si="44"/>
        <v>140</v>
      </c>
      <c r="Q24" s="26">
        <f t="shared" si="45"/>
        <v>20</v>
      </c>
      <c r="R24" s="26">
        <f t="shared" si="46"/>
        <v>40</v>
      </c>
      <c r="S24" s="26">
        <f t="shared" ref="S24:T24" si="52">M24+O24</f>
        <v>140</v>
      </c>
      <c r="T24" s="26">
        <f t="shared" si="52"/>
        <v>200</v>
      </c>
      <c r="U24" s="43"/>
      <c r="V24" s="43"/>
      <c r="W24" s="43"/>
      <c r="X24" s="43"/>
    </row>
    <row r="25" ht="15.75" customHeight="1">
      <c r="A25" s="50" t="s">
        <v>25</v>
      </c>
      <c r="B25" s="29"/>
      <c r="C25" s="30">
        <f>SUM(C18:C24)</f>
        <v>38</v>
      </c>
      <c r="D25" s="30"/>
      <c r="E25" s="30"/>
      <c r="F25" s="30"/>
      <c r="G25" s="30"/>
      <c r="H25" s="30"/>
      <c r="I25" s="30"/>
      <c r="J25" s="31">
        <f t="shared" ref="J25:K25" si="53">SUM(J18:J24)</f>
        <v>14</v>
      </c>
      <c r="K25" s="31">
        <f t="shared" si="53"/>
        <v>20.2</v>
      </c>
      <c r="L25" s="32"/>
      <c r="M25" s="31">
        <f t="shared" ref="M25:T25" si="54">SUM(M18:M24)</f>
        <v>250</v>
      </c>
      <c r="N25" s="31">
        <f t="shared" si="54"/>
        <v>380</v>
      </c>
      <c r="O25" s="31">
        <f t="shared" si="54"/>
        <v>350</v>
      </c>
      <c r="P25" s="31">
        <f t="shared" si="54"/>
        <v>505</v>
      </c>
      <c r="Q25" s="31">
        <f t="shared" si="54"/>
        <v>160</v>
      </c>
      <c r="R25" s="31">
        <f t="shared" si="54"/>
        <v>255</v>
      </c>
      <c r="S25" s="33">
        <f t="shared" si="54"/>
        <v>600</v>
      </c>
      <c r="T25" s="33">
        <f t="shared" si="54"/>
        <v>885</v>
      </c>
      <c r="U25" s="34">
        <v>455.0</v>
      </c>
      <c r="V25" s="33">
        <f>U25+S25</f>
        <v>1055</v>
      </c>
      <c r="W25" s="33">
        <f>U25+T25</f>
        <v>1340</v>
      </c>
      <c r="X25" s="33">
        <v>1225.0</v>
      </c>
    </row>
    <row r="26" ht="15.75" customHeight="1">
      <c r="A26" s="35">
        <v>4.0</v>
      </c>
      <c r="B26" s="51" t="s">
        <v>40</v>
      </c>
      <c r="C26" s="37">
        <v>4.0</v>
      </c>
      <c r="D26" s="38">
        <v>20.0</v>
      </c>
      <c r="E26" s="38">
        <v>30.0</v>
      </c>
      <c r="F26" s="39">
        <v>50.0</v>
      </c>
      <c r="G26" s="39">
        <v>60.0</v>
      </c>
      <c r="H26" s="38">
        <v>10.0</v>
      </c>
      <c r="I26" s="38">
        <v>20.0</v>
      </c>
      <c r="J26" s="52">
        <f t="shared" ref="J26:J31" si="56">(C26*F26)/100</f>
        <v>2</v>
      </c>
      <c r="K26" s="52">
        <f t="shared" ref="K26:K31" si="57">(C26*G26)/100</f>
        <v>2.4</v>
      </c>
      <c r="L26" s="41">
        <f t="shared" ref="L26:L31" si="58">C26*25</f>
        <v>100</v>
      </c>
      <c r="M26" s="42">
        <f t="shared" ref="M26:M31" si="59">C26*25*D26/100</f>
        <v>20</v>
      </c>
      <c r="N26" s="42">
        <f t="shared" ref="N26:N31" si="60">C26*25*E26/100</f>
        <v>30</v>
      </c>
      <c r="O26" s="42">
        <f t="shared" ref="O26:O31" si="61">C26*25*F26/100</f>
        <v>50</v>
      </c>
      <c r="P26" s="42">
        <f t="shared" ref="P26:P31" si="62">C26*25*G26/100</f>
        <v>60</v>
      </c>
      <c r="Q26" s="42">
        <f t="shared" ref="Q26:Q31" si="63">C26*25*H26/100</f>
        <v>10</v>
      </c>
      <c r="R26" s="42">
        <f t="shared" ref="R26:R31" si="64">C26*25*I26/100</f>
        <v>20</v>
      </c>
      <c r="S26" s="42">
        <f t="shared" ref="S26:T26" si="55">M26+O26</f>
        <v>70</v>
      </c>
      <c r="T26" s="42">
        <f t="shared" si="55"/>
        <v>90</v>
      </c>
      <c r="U26" s="43"/>
      <c r="V26" s="43"/>
      <c r="W26" s="43"/>
      <c r="X26" s="43"/>
    </row>
    <row r="27" ht="15.75" customHeight="1">
      <c r="A27" s="44">
        <v>4.0</v>
      </c>
      <c r="B27" s="20" t="s">
        <v>41</v>
      </c>
      <c r="C27" s="21">
        <v>6.0</v>
      </c>
      <c r="D27" s="22">
        <v>30.0</v>
      </c>
      <c r="E27" s="22">
        <v>40.0</v>
      </c>
      <c r="F27" s="23">
        <v>40.0</v>
      </c>
      <c r="G27" s="23">
        <v>60.0</v>
      </c>
      <c r="H27" s="22">
        <v>10.0</v>
      </c>
      <c r="I27" s="22">
        <v>20.0</v>
      </c>
      <c r="J27" s="53">
        <f t="shared" si="56"/>
        <v>2.4</v>
      </c>
      <c r="K27" s="53">
        <f t="shared" si="57"/>
        <v>3.6</v>
      </c>
      <c r="L27" s="25">
        <f t="shared" si="58"/>
        <v>150</v>
      </c>
      <c r="M27" s="26">
        <f t="shared" si="59"/>
        <v>45</v>
      </c>
      <c r="N27" s="26">
        <f t="shared" si="60"/>
        <v>60</v>
      </c>
      <c r="O27" s="26">
        <f t="shared" si="61"/>
        <v>60</v>
      </c>
      <c r="P27" s="26">
        <f t="shared" si="62"/>
        <v>90</v>
      </c>
      <c r="Q27" s="26">
        <f t="shared" si="63"/>
        <v>15</v>
      </c>
      <c r="R27" s="26">
        <f t="shared" si="64"/>
        <v>30</v>
      </c>
      <c r="S27" s="26">
        <f t="shared" ref="S27:T27" si="65">M27+O27</f>
        <v>105</v>
      </c>
      <c r="T27" s="26">
        <f t="shared" si="65"/>
        <v>150</v>
      </c>
      <c r="U27" s="43"/>
      <c r="V27" s="43"/>
      <c r="W27" s="43"/>
      <c r="X27" s="43"/>
    </row>
    <row r="28" ht="15.75" customHeight="1">
      <c r="A28" s="44">
        <v>4.0</v>
      </c>
      <c r="B28" s="20" t="s">
        <v>42</v>
      </c>
      <c r="C28" s="21">
        <v>6.0</v>
      </c>
      <c r="D28" s="22">
        <v>20.0</v>
      </c>
      <c r="E28" s="22">
        <v>30.0</v>
      </c>
      <c r="F28" s="23">
        <v>50.0</v>
      </c>
      <c r="G28" s="23">
        <v>60.0</v>
      </c>
      <c r="H28" s="22">
        <v>20.0</v>
      </c>
      <c r="I28" s="22">
        <v>30.0</v>
      </c>
      <c r="J28" s="53">
        <f t="shared" si="56"/>
        <v>3</v>
      </c>
      <c r="K28" s="53">
        <f t="shared" si="57"/>
        <v>3.6</v>
      </c>
      <c r="L28" s="25">
        <f t="shared" si="58"/>
        <v>150</v>
      </c>
      <c r="M28" s="26">
        <f t="shared" si="59"/>
        <v>30</v>
      </c>
      <c r="N28" s="26">
        <f t="shared" si="60"/>
        <v>45</v>
      </c>
      <c r="O28" s="26">
        <f t="shared" si="61"/>
        <v>75</v>
      </c>
      <c r="P28" s="26">
        <f t="shared" si="62"/>
        <v>90</v>
      </c>
      <c r="Q28" s="26">
        <f t="shared" si="63"/>
        <v>30</v>
      </c>
      <c r="R28" s="26">
        <f t="shared" si="64"/>
        <v>45</v>
      </c>
      <c r="S28" s="26">
        <f t="shared" ref="S28:T28" si="66">M28+O28</f>
        <v>105</v>
      </c>
      <c r="T28" s="26">
        <f t="shared" si="66"/>
        <v>135</v>
      </c>
      <c r="U28" s="43"/>
      <c r="V28" s="43"/>
      <c r="W28" s="43"/>
      <c r="X28" s="43"/>
    </row>
    <row r="29" ht="15.75" customHeight="1">
      <c r="A29" s="44">
        <v>4.0</v>
      </c>
      <c r="B29" s="20" t="s">
        <v>43</v>
      </c>
      <c r="C29" s="21">
        <v>6.0</v>
      </c>
      <c r="D29" s="22">
        <v>10.0</v>
      </c>
      <c r="E29" s="22">
        <v>20.0</v>
      </c>
      <c r="F29" s="23">
        <v>50.0</v>
      </c>
      <c r="G29" s="23">
        <v>70.0</v>
      </c>
      <c r="H29" s="22">
        <v>20.0</v>
      </c>
      <c r="I29" s="22">
        <v>30.0</v>
      </c>
      <c r="J29" s="53">
        <f t="shared" si="56"/>
        <v>3</v>
      </c>
      <c r="K29" s="53">
        <f t="shared" si="57"/>
        <v>4.2</v>
      </c>
      <c r="L29" s="25">
        <f t="shared" si="58"/>
        <v>150</v>
      </c>
      <c r="M29" s="26">
        <f t="shared" si="59"/>
        <v>15</v>
      </c>
      <c r="N29" s="26">
        <f t="shared" si="60"/>
        <v>30</v>
      </c>
      <c r="O29" s="26">
        <f t="shared" si="61"/>
        <v>75</v>
      </c>
      <c r="P29" s="26">
        <f t="shared" si="62"/>
        <v>105</v>
      </c>
      <c r="Q29" s="26">
        <f t="shared" si="63"/>
        <v>30</v>
      </c>
      <c r="R29" s="26">
        <f t="shared" si="64"/>
        <v>45</v>
      </c>
      <c r="S29" s="26">
        <f t="shared" ref="S29:T29" si="67">M29+O29</f>
        <v>90</v>
      </c>
      <c r="T29" s="26">
        <f t="shared" si="67"/>
        <v>135</v>
      </c>
      <c r="U29" s="43"/>
      <c r="V29" s="43"/>
      <c r="W29" s="43"/>
      <c r="X29" s="43"/>
    </row>
    <row r="30" ht="15.75" customHeight="1">
      <c r="A30" s="44">
        <v>4.0</v>
      </c>
      <c r="B30" s="20" t="s">
        <v>44</v>
      </c>
      <c r="C30" s="21">
        <v>4.0</v>
      </c>
      <c r="D30" s="22">
        <v>30.0</v>
      </c>
      <c r="E30" s="22">
        <v>40.0</v>
      </c>
      <c r="F30" s="23">
        <v>30.0</v>
      </c>
      <c r="G30" s="23">
        <v>40.0</v>
      </c>
      <c r="H30" s="22">
        <v>20.0</v>
      </c>
      <c r="I30" s="22">
        <v>40.0</v>
      </c>
      <c r="J30" s="53">
        <f t="shared" si="56"/>
        <v>1.2</v>
      </c>
      <c r="K30" s="53">
        <f t="shared" si="57"/>
        <v>1.6</v>
      </c>
      <c r="L30" s="25">
        <f t="shared" si="58"/>
        <v>100</v>
      </c>
      <c r="M30" s="26">
        <f t="shared" si="59"/>
        <v>30</v>
      </c>
      <c r="N30" s="26">
        <f t="shared" si="60"/>
        <v>40</v>
      </c>
      <c r="O30" s="26">
        <f t="shared" si="61"/>
        <v>30</v>
      </c>
      <c r="P30" s="26">
        <f t="shared" si="62"/>
        <v>40</v>
      </c>
      <c r="Q30" s="26">
        <f t="shared" si="63"/>
        <v>20</v>
      </c>
      <c r="R30" s="26">
        <f t="shared" si="64"/>
        <v>40</v>
      </c>
      <c r="S30" s="26">
        <f t="shared" ref="S30:T30" si="68">M30+O30</f>
        <v>60</v>
      </c>
      <c r="T30" s="26">
        <f t="shared" si="68"/>
        <v>80</v>
      </c>
      <c r="U30" s="43"/>
      <c r="V30" s="43"/>
      <c r="W30" s="43"/>
      <c r="X30" s="43"/>
    </row>
    <row r="31" ht="15.75" customHeight="1">
      <c r="A31" s="44">
        <v>4.0</v>
      </c>
      <c r="B31" s="20" t="s">
        <v>39</v>
      </c>
      <c r="C31" s="21">
        <v>8.0</v>
      </c>
      <c r="D31" s="22">
        <v>20.0</v>
      </c>
      <c r="E31" s="22">
        <v>30.0</v>
      </c>
      <c r="F31" s="23">
        <v>50.0</v>
      </c>
      <c r="G31" s="23">
        <v>70.0</v>
      </c>
      <c r="H31" s="22">
        <v>10.0</v>
      </c>
      <c r="I31" s="22">
        <v>20.0</v>
      </c>
      <c r="J31" s="53">
        <f t="shared" si="56"/>
        <v>4</v>
      </c>
      <c r="K31" s="53">
        <f t="shared" si="57"/>
        <v>5.6</v>
      </c>
      <c r="L31" s="25">
        <f t="shared" si="58"/>
        <v>200</v>
      </c>
      <c r="M31" s="26">
        <f t="shared" si="59"/>
        <v>40</v>
      </c>
      <c r="N31" s="26">
        <f t="shared" si="60"/>
        <v>60</v>
      </c>
      <c r="O31" s="26">
        <f t="shared" si="61"/>
        <v>100</v>
      </c>
      <c r="P31" s="26">
        <f t="shared" si="62"/>
        <v>140</v>
      </c>
      <c r="Q31" s="26">
        <f t="shared" si="63"/>
        <v>20</v>
      </c>
      <c r="R31" s="26">
        <f t="shared" si="64"/>
        <v>40</v>
      </c>
      <c r="S31" s="26">
        <f t="shared" ref="S31:T31" si="69">M31+O31</f>
        <v>140</v>
      </c>
      <c r="T31" s="26">
        <f t="shared" si="69"/>
        <v>200</v>
      </c>
      <c r="U31" s="43"/>
      <c r="V31" s="43"/>
      <c r="W31" s="43"/>
      <c r="X31" s="43"/>
    </row>
    <row r="32" ht="15.75" customHeight="1">
      <c r="A32" s="47" t="s">
        <v>25</v>
      </c>
      <c r="B32" s="29"/>
      <c r="C32" s="30">
        <f>SUM(C26:C31)</f>
        <v>34</v>
      </c>
      <c r="D32" s="30"/>
      <c r="E32" s="30"/>
      <c r="F32" s="30"/>
      <c r="G32" s="30"/>
      <c r="H32" s="30"/>
      <c r="I32" s="30"/>
      <c r="J32" s="31">
        <f t="shared" ref="J32:K32" si="70">SUM(J26:J31)</f>
        <v>15.6</v>
      </c>
      <c r="K32" s="31">
        <f t="shared" si="70"/>
        <v>21</v>
      </c>
      <c r="L32" s="32"/>
      <c r="M32" s="31">
        <f t="shared" ref="M32:T32" si="71">SUM(M26:M31)</f>
        <v>180</v>
      </c>
      <c r="N32" s="31">
        <f t="shared" si="71"/>
        <v>265</v>
      </c>
      <c r="O32" s="31">
        <f t="shared" si="71"/>
        <v>390</v>
      </c>
      <c r="P32" s="31">
        <f t="shared" si="71"/>
        <v>525</v>
      </c>
      <c r="Q32" s="31">
        <f t="shared" si="71"/>
        <v>125</v>
      </c>
      <c r="R32" s="31">
        <f t="shared" si="71"/>
        <v>220</v>
      </c>
      <c r="S32" s="33">
        <f t="shared" si="71"/>
        <v>570</v>
      </c>
      <c r="T32" s="33">
        <f t="shared" si="71"/>
        <v>790</v>
      </c>
      <c r="U32" s="34">
        <v>480.0</v>
      </c>
      <c r="V32" s="33">
        <f>U32+S32</f>
        <v>1050</v>
      </c>
      <c r="W32" s="33">
        <f>U32+T32</f>
        <v>1270</v>
      </c>
      <c r="X32" s="33">
        <v>1120.0</v>
      </c>
    </row>
    <row r="33" ht="15.75" customHeight="1">
      <c r="A33" s="54" t="s">
        <v>45</v>
      </c>
      <c r="B33" s="51"/>
      <c r="C33" s="37"/>
      <c r="D33" s="37"/>
      <c r="E33" s="37"/>
      <c r="F33" s="37"/>
      <c r="G33" s="37"/>
      <c r="H33" s="37"/>
      <c r="I33" s="37"/>
      <c r="J33" s="42"/>
      <c r="K33" s="42"/>
      <c r="L33" s="41"/>
      <c r="M33" s="42"/>
      <c r="N33" s="42"/>
      <c r="O33" s="42"/>
      <c r="P33" s="42"/>
      <c r="Q33" s="42"/>
      <c r="R33" s="42"/>
      <c r="S33" s="55"/>
      <c r="T33" s="56"/>
      <c r="U33" s="43"/>
      <c r="V33" s="43"/>
      <c r="W33" s="43"/>
    </row>
    <row r="34" ht="15.75" customHeight="1">
      <c r="A34" s="57">
        <v>3.0</v>
      </c>
      <c r="B34" s="58" t="s">
        <v>46</v>
      </c>
      <c r="C34" s="21">
        <v>8.0</v>
      </c>
      <c r="D34" s="22">
        <v>20.0</v>
      </c>
      <c r="E34" s="22">
        <v>30.0</v>
      </c>
      <c r="F34" s="23">
        <v>50.0</v>
      </c>
      <c r="G34" s="23">
        <v>70.0</v>
      </c>
      <c r="H34" s="22">
        <v>10.0</v>
      </c>
      <c r="I34" s="22">
        <v>20.0</v>
      </c>
      <c r="J34" s="24">
        <f t="shared" ref="J34:J41" si="73">(C34*F34)/100</f>
        <v>4</v>
      </c>
      <c r="K34" s="24">
        <f t="shared" ref="K34:K41" si="74">C34*G34/100</f>
        <v>5.6</v>
      </c>
      <c r="L34" s="25">
        <f t="shared" ref="L34:L41" si="75">C34*25</f>
        <v>200</v>
      </c>
      <c r="M34" s="26">
        <f t="shared" ref="M34:M41" si="76">C34*25*D34/100</f>
        <v>40</v>
      </c>
      <c r="N34" s="26">
        <f t="shared" ref="N34:N41" si="77">C34*25*E34/100</f>
        <v>60</v>
      </c>
      <c r="O34" s="26">
        <f t="shared" ref="O34:O41" si="78">C34*25*F34/100</f>
        <v>100</v>
      </c>
      <c r="P34" s="26">
        <f t="shared" ref="P34:P41" si="79">C34*25*G34/100</f>
        <v>140</v>
      </c>
      <c r="Q34" s="26">
        <f t="shared" ref="Q34:Q41" si="80">C34*25*H34/100</f>
        <v>20</v>
      </c>
      <c r="R34" s="26">
        <f t="shared" ref="R34:R41" si="81">C34*25*I34/100</f>
        <v>40</v>
      </c>
      <c r="S34" s="26">
        <f t="shared" ref="S34:T34" si="72">M34+O34</f>
        <v>140</v>
      </c>
      <c r="T34" s="59">
        <f t="shared" si="72"/>
        <v>200</v>
      </c>
      <c r="U34" s="43"/>
      <c r="V34" s="43"/>
      <c r="W34" s="43"/>
      <c r="AB34" s="60"/>
    </row>
    <row r="35" ht="15.75" customHeight="1">
      <c r="A35" s="57">
        <v>3.0</v>
      </c>
      <c r="B35" s="20" t="s">
        <v>47</v>
      </c>
      <c r="C35" s="21">
        <v>8.0</v>
      </c>
      <c r="D35" s="22">
        <v>20.0</v>
      </c>
      <c r="E35" s="22">
        <v>30.0</v>
      </c>
      <c r="F35" s="23">
        <v>50.0</v>
      </c>
      <c r="G35" s="23">
        <v>70.0</v>
      </c>
      <c r="H35" s="22">
        <v>10.0</v>
      </c>
      <c r="I35" s="22">
        <v>20.0</v>
      </c>
      <c r="J35" s="24">
        <f t="shared" si="73"/>
        <v>4</v>
      </c>
      <c r="K35" s="24">
        <f t="shared" si="74"/>
        <v>5.6</v>
      </c>
      <c r="L35" s="25">
        <f t="shared" si="75"/>
        <v>200</v>
      </c>
      <c r="M35" s="26">
        <f t="shared" si="76"/>
        <v>40</v>
      </c>
      <c r="N35" s="26">
        <f t="shared" si="77"/>
        <v>60</v>
      </c>
      <c r="O35" s="26">
        <f t="shared" si="78"/>
        <v>100</v>
      </c>
      <c r="P35" s="26">
        <f t="shared" si="79"/>
        <v>140</v>
      </c>
      <c r="Q35" s="26">
        <f t="shared" si="80"/>
        <v>20</v>
      </c>
      <c r="R35" s="26">
        <f t="shared" si="81"/>
        <v>40</v>
      </c>
      <c r="S35" s="26">
        <f t="shared" ref="S35:T35" si="82">M35+O35</f>
        <v>140</v>
      </c>
      <c r="T35" s="59">
        <f t="shared" si="82"/>
        <v>200</v>
      </c>
      <c r="U35" s="43"/>
      <c r="V35" s="43"/>
      <c r="W35" s="43"/>
      <c r="AB35" s="60"/>
    </row>
    <row r="36" ht="15.75" customHeight="1">
      <c r="A36" s="57">
        <v>3.0</v>
      </c>
      <c r="B36" s="20" t="s">
        <v>48</v>
      </c>
      <c r="C36" s="21">
        <v>8.0</v>
      </c>
      <c r="D36" s="22">
        <v>20.0</v>
      </c>
      <c r="E36" s="22">
        <v>30.0</v>
      </c>
      <c r="F36" s="23">
        <v>50.0</v>
      </c>
      <c r="G36" s="23">
        <v>70.0</v>
      </c>
      <c r="H36" s="22">
        <v>10.0</v>
      </c>
      <c r="I36" s="22">
        <v>20.0</v>
      </c>
      <c r="J36" s="24">
        <f t="shared" si="73"/>
        <v>4</v>
      </c>
      <c r="K36" s="24">
        <f t="shared" si="74"/>
        <v>5.6</v>
      </c>
      <c r="L36" s="25">
        <f t="shared" si="75"/>
        <v>200</v>
      </c>
      <c r="M36" s="26">
        <f t="shared" si="76"/>
        <v>40</v>
      </c>
      <c r="N36" s="26">
        <f t="shared" si="77"/>
        <v>60</v>
      </c>
      <c r="O36" s="26">
        <f t="shared" si="78"/>
        <v>100</v>
      </c>
      <c r="P36" s="26">
        <f t="shared" si="79"/>
        <v>140</v>
      </c>
      <c r="Q36" s="26">
        <f t="shared" si="80"/>
        <v>20</v>
      </c>
      <c r="R36" s="26">
        <f t="shared" si="81"/>
        <v>40</v>
      </c>
      <c r="S36" s="26">
        <f t="shared" ref="S36:T36" si="83">M36+O36</f>
        <v>140</v>
      </c>
      <c r="T36" s="59">
        <f t="shared" si="83"/>
        <v>200</v>
      </c>
      <c r="U36" s="43"/>
      <c r="V36" s="43"/>
      <c r="W36" s="43"/>
      <c r="AB36" s="60"/>
    </row>
    <row r="37" ht="15.75" customHeight="1">
      <c r="A37" s="57">
        <v>3.0</v>
      </c>
      <c r="B37" s="20" t="s">
        <v>49</v>
      </c>
      <c r="C37" s="21">
        <v>8.0</v>
      </c>
      <c r="D37" s="22">
        <v>20.0</v>
      </c>
      <c r="E37" s="22">
        <v>30.0</v>
      </c>
      <c r="F37" s="23">
        <v>50.0</v>
      </c>
      <c r="G37" s="23">
        <v>70.0</v>
      </c>
      <c r="H37" s="22">
        <v>10.0</v>
      </c>
      <c r="I37" s="22">
        <v>20.0</v>
      </c>
      <c r="J37" s="24">
        <f t="shared" si="73"/>
        <v>4</v>
      </c>
      <c r="K37" s="24">
        <f t="shared" si="74"/>
        <v>5.6</v>
      </c>
      <c r="L37" s="25">
        <f t="shared" si="75"/>
        <v>200</v>
      </c>
      <c r="M37" s="26">
        <f t="shared" si="76"/>
        <v>40</v>
      </c>
      <c r="N37" s="26">
        <f t="shared" si="77"/>
        <v>60</v>
      </c>
      <c r="O37" s="26">
        <f t="shared" si="78"/>
        <v>100</v>
      </c>
      <c r="P37" s="26">
        <f t="shared" si="79"/>
        <v>140</v>
      </c>
      <c r="Q37" s="26">
        <f t="shared" si="80"/>
        <v>20</v>
      </c>
      <c r="R37" s="26">
        <f t="shared" si="81"/>
        <v>40</v>
      </c>
      <c r="S37" s="26">
        <f t="shared" ref="S37:T37" si="84">M37+O37</f>
        <v>140</v>
      </c>
      <c r="T37" s="59">
        <f t="shared" si="84"/>
        <v>200</v>
      </c>
      <c r="U37" s="43"/>
      <c r="V37" s="43"/>
      <c r="W37" s="43"/>
      <c r="X37" s="60"/>
      <c r="Y37" s="60"/>
      <c r="Z37" s="60"/>
      <c r="AA37" s="60"/>
      <c r="AB37" s="60"/>
    </row>
    <row r="38" ht="15.75" customHeight="1">
      <c r="A38" s="57">
        <v>4.0</v>
      </c>
      <c r="B38" s="20" t="s">
        <v>50</v>
      </c>
      <c r="C38" s="21">
        <v>8.0</v>
      </c>
      <c r="D38" s="22">
        <v>20.0</v>
      </c>
      <c r="E38" s="22">
        <v>30.0</v>
      </c>
      <c r="F38" s="23">
        <v>50.0</v>
      </c>
      <c r="G38" s="23">
        <v>70.0</v>
      </c>
      <c r="H38" s="22">
        <v>10.0</v>
      </c>
      <c r="I38" s="22">
        <v>20.0</v>
      </c>
      <c r="J38" s="24">
        <f t="shared" si="73"/>
        <v>4</v>
      </c>
      <c r="K38" s="24">
        <f t="shared" si="74"/>
        <v>5.6</v>
      </c>
      <c r="L38" s="25">
        <f t="shared" si="75"/>
        <v>200</v>
      </c>
      <c r="M38" s="26">
        <f t="shared" si="76"/>
        <v>40</v>
      </c>
      <c r="N38" s="26">
        <f t="shared" si="77"/>
        <v>60</v>
      </c>
      <c r="O38" s="26">
        <f t="shared" si="78"/>
        <v>100</v>
      </c>
      <c r="P38" s="26">
        <f t="shared" si="79"/>
        <v>140</v>
      </c>
      <c r="Q38" s="26">
        <f t="shared" si="80"/>
        <v>20</v>
      </c>
      <c r="R38" s="26">
        <f t="shared" si="81"/>
        <v>40</v>
      </c>
      <c r="S38" s="26">
        <f t="shared" ref="S38:T38" si="85">M38+O38</f>
        <v>140</v>
      </c>
      <c r="T38" s="59">
        <f t="shared" si="85"/>
        <v>200</v>
      </c>
      <c r="U38" s="43"/>
      <c r="V38" s="43"/>
      <c r="W38" s="43"/>
      <c r="X38" s="60"/>
      <c r="Y38" s="60"/>
      <c r="Z38" s="60"/>
      <c r="AA38" s="60"/>
      <c r="AB38" s="60"/>
    </row>
    <row r="39" ht="15.75" customHeight="1">
      <c r="A39" s="57">
        <v>4.0</v>
      </c>
      <c r="B39" s="20" t="s">
        <v>51</v>
      </c>
      <c r="C39" s="21">
        <v>8.0</v>
      </c>
      <c r="D39" s="22">
        <v>20.0</v>
      </c>
      <c r="E39" s="22">
        <v>30.0</v>
      </c>
      <c r="F39" s="23">
        <v>50.0</v>
      </c>
      <c r="G39" s="23">
        <v>70.0</v>
      </c>
      <c r="H39" s="22">
        <v>10.0</v>
      </c>
      <c r="I39" s="22">
        <v>20.0</v>
      </c>
      <c r="J39" s="24">
        <f t="shared" si="73"/>
        <v>4</v>
      </c>
      <c r="K39" s="24">
        <f t="shared" si="74"/>
        <v>5.6</v>
      </c>
      <c r="L39" s="25">
        <f t="shared" si="75"/>
        <v>200</v>
      </c>
      <c r="M39" s="26">
        <f t="shared" si="76"/>
        <v>40</v>
      </c>
      <c r="N39" s="26">
        <f t="shared" si="77"/>
        <v>60</v>
      </c>
      <c r="O39" s="26">
        <f t="shared" si="78"/>
        <v>100</v>
      </c>
      <c r="P39" s="26">
        <f t="shared" si="79"/>
        <v>140</v>
      </c>
      <c r="Q39" s="26">
        <f t="shared" si="80"/>
        <v>20</v>
      </c>
      <c r="R39" s="26">
        <f t="shared" si="81"/>
        <v>40</v>
      </c>
      <c r="S39" s="26">
        <f t="shared" ref="S39:T39" si="86">M39+O39</f>
        <v>140</v>
      </c>
      <c r="T39" s="59">
        <f t="shared" si="86"/>
        <v>200</v>
      </c>
      <c r="U39" s="43"/>
      <c r="V39" s="43"/>
      <c r="W39" s="43"/>
      <c r="X39" s="60"/>
      <c r="Y39" s="60"/>
      <c r="Z39" s="60"/>
      <c r="AA39" s="60"/>
      <c r="AB39" s="60"/>
    </row>
    <row r="40" ht="15.75" customHeight="1">
      <c r="A40" s="57">
        <v>4.0</v>
      </c>
      <c r="B40" s="20" t="s">
        <v>52</v>
      </c>
      <c r="C40" s="21">
        <v>8.0</v>
      </c>
      <c r="D40" s="22">
        <v>20.0</v>
      </c>
      <c r="E40" s="22">
        <v>30.0</v>
      </c>
      <c r="F40" s="23">
        <v>50.0</v>
      </c>
      <c r="G40" s="23">
        <v>70.0</v>
      </c>
      <c r="H40" s="22">
        <v>10.0</v>
      </c>
      <c r="I40" s="22">
        <v>20.0</v>
      </c>
      <c r="J40" s="24">
        <f t="shared" si="73"/>
        <v>4</v>
      </c>
      <c r="K40" s="24">
        <f t="shared" si="74"/>
        <v>5.6</v>
      </c>
      <c r="L40" s="25">
        <f t="shared" si="75"/>
        <v>200</v>
      </c>
      <c r="M40" s="26">
        <f t="shared" si="76"/>
        <v>40</v>
      </c>
      <c r="N40" s="26">
        <f t="shared" si="77"/>
        <v>60</v>
      </c>
      <c r="O40" s="26">
        <f t="shared" si="78"/>
        <v>100</v>
      </c>
      <c r="P40" s="26">
        <f t="shared" si="79"/>
        <v>140</v>
      </c>
      <c r="Q40" s="26">
        <f t="shared" si="80"/>
        <v>20</v>
      </c>
      <c r="R40" s="26">
        <f t="shared" si="81"/>
        <v>40</v>
      </c>
      <c r="S40" s="26">
        <f t="shared" ref="S40:T40" si="87">M40+O40</f>
        <v>140</v>
      </c>
      <c r="T40" s="59">
        <f t="shared" si="87"/>
        <v>200</v>
      </c>
      <c r="U40" s="43"/>
      <c r="V40" s="43"/>
      <c r="W40" s="43"/>
      <c r="X40" s="60"/>
      <c r="Y40" s="60"/>
      <c r="Z40" s="60"/>
      <c r="AA40" s="60"/>
      <c r="AB40" s="60"/>
    </row>
    <row r="41" ht="15.75" customHeight="1">
      <c r="A41" s="57">
        <v>4.0</v>
      </c>
      <c r="B41" s="49" t="s">
        <v>53</v>
      </c>
      <c r="C41" s="21">
        <v>8.0</v>
      </c>
      <c r="D41" s="22">
        <v>20.0</v>
      </c>
      <c r="E41" s="22">
        <v>30.0</v>
      </c>
      <c r="F41" s="23">
        <v>50.0</v>
      </c>
      <c r="G41" s="23">
        <v>70.0</v>
      </c>
      <c r="H41" s="22">
        <v>10.0</v>
      </c>
      <c r="I41" s="22">
        <v>20.0</v>
      </c>
      <c r="J41" s="24">
        <f t="shared" si="73"/>
        <v>4</v>
      </c>
      <c r="K41" s="24">
        <f t="shared" si="74"/>
        <v>5.6</v>
      </c>
      <c r="L41" s="25">
        <f t="shared" si="75"/>
        <v>200</v>
      </c>
      <c r="M41" s="26">
        <f t="shared" si="76"/>
        <v>40</v>
      </c>
      <c r="N41" s="26">
        <f t="shared" si="77"/>
        <v>60</v>
      </c>
      <c r="O41" s="26">
        <f t="shared" si="78"/>
        <v>100</v>
      </c>
      <c r="P41" s="26">
        <f t="shared" si="79"/>
        <v>140</v>
      </c>
      <c r="Q41" s="26">
        <f t="shared" si="80"/>
        <v>20</v>
      </c>
      <c r="R41" s="26">
        <f t="shared" si="81"/>
        <v>40</v>
      </c>
      <c r="S41" s="26">
        <f t="shared" ref="S41:T41" si="88">M41+O41</f>
        <v>140</v>
      </c>
      <c r="T41" s="59">
        <f t="shared" si="88"/>
        <v>200</v>
      </c>
      <c r="U41" s="43"/>
      <c r="V41" s="43"/>
      <c r="W41" s="43"/>
      <c r="X41" s="60"/>
      <c r="Y41" s="60"/>
      <c r="Z41" s="60"/>
      <c r="AA41" s="60"/>
      <c r="AB41" s="60"/>
    </row>
    <row r="42" ht="15.75" customHeight="1">
      <c r="A42" s="61" t="s">
        <v>54</v>
      </c>
      <c r="B42" s="62"/>
      <c r="C42" s="63">
        <v>16.0</v>
      </c>
      <c r="D42" s="64"/>
      <c r="E42" s="64"/>
      <c r="F42" s="65"/>
      <c r="G42" s="65"/>
      <c r="H42" s="64"/>
      <c r="I42" s="64"/>
      <c r="J42" s="66"/>
      <c r="K42" s="66"/>
      <c r="L42" s="67"/>
      <c r="M42" s="67"/>
      <c r="N42" s="67"/>
      <c r="O42" s="67"/>
      <c r="P42" s="67"/>
      <c r="Q42" s="67"/>
      <c r="R42" s="67"/>
      <c r="S42" s="67"/>
      <c r="T42" s="68"/>
      <c r="U42" s="43"/>
      <c r="V42" s="43"/>
      <c r="W42" s="43"/>
      <c r="X42" s="60"/>
      <c r="Y42" s="60"/>
      <c r="Z42" s="60"/>
      <c r="AA42" s="60"/>
      <c r="AB42" s="60"/>
    </row>
    <row r="43" ht="15.75" customHeight="1">
      <c r="A43" s="69" t="s">
        <v>55</v>
      </c>
      <c r="B43" s="70" t="s">
        <v>56</v>
      </c>
      <c r="C43" s="71">
        <f>C9+C17+C25+C32</f>
        <v>140</v>
      </c>
      <c r="D43" s="72"/>
      <c r="E43" s="72"/>
      <c r="F43" s="73"/>
      <c r="G43" s="73"/>
      <c r="H43" s="72"/>
      <c r="I43" s="72"/>
      <c r="J43" s="40"/>
      <c r="K43" s="40"/>
      <c r="L43" s="74"/>
      <c r="M43" s="74"/>
      <c r="N43" s="74"/>
      <c r="O43" s="74"/>
      <c r="P43" s="74"/>
      <c r="Q43" s="74"/>
      <c r="R43" s="74"/>
      <c r="S43" s="74"/>
      <c r="T43" s="75"/>
      <c r="U43" s="43"/>
      <c r="V43" s="43"/>
      <c r="W43" s="43"/>
      <c r="X43" s="60"/>
      <c r="Y43" s="60"/>
      <c r="Z43" s="60"/>
      <c r="AA43" s="60"/>
      <c r="AB43" s="60"/>
    </row>
    <row r="44" ht="15.75" customHeight="1">
      <c r="A44" s="76"/>
      <c r="B44" s="77" t="s">
        <v>57</v>
      </c>
      <c r="C44" s="78"/>
      <c r="D44" s="79"/>
      <c r="E44" s="79"/>
      <c r="F44" s="80"/>
      <c r="G44" s="80"/>
      <c r="H44" s="79"/>
      <c r="I44" s="79"/>
      <c r="J44" s="81">
        <f t="shared" ref="J44:K44" si="89">J9+J17+J25+J32</f>
        <v>50.9</v>
      </c>
      <c r="K44" s="81">
        <f t="shared" si="89"/>
        <v>72.3</v>
      </c>
      <c r="L44" s="82"/>
      <c r="M44" s="82"/>
      <c r="N44" s="82"/>
      <c r="O44" s="82"/>
      <c r="P44" s="82"/>
      <c r="Q44" s="82"/>
      <c r="R44" s="82"/>
      <c r="S44" s="82"/>
      <c r="T44" s="83"/>
      <c r="U44" s="43"/>
      <c r="V44" s="43"/>
      <c r="W44" s="43"/>
      <c r="X44" s="60"/>
      <c r="Y44" s="60"/>
      <c r="Z44" s="60"/>
      <c r="AA44" s="60"/>
      <c r="AB44" s="60"/>
    </row>
    <row r="45" ht="15.75" customHeight="1">
      <c r="A45" s="76"/>
      <c r="B45" s="77" t="s">
        <v>58</v>
      </c>
      <c r="C45" s="78">
        <v>103.0</v>
      </c>
      <c r="D45" s="79"/>
      <c r="E45" s="79"/>
      <c r="F45" s="80"/>
      <c r="G45" s="80"/>
      <c r="H45" s="79"/>
      <c r="I45" s="79"/>
      <c r="J45" s="24"/>
      <c r="K45" s="24"/>
      <c r="L45" s="82"/>
      <c r="M45" s="82"/>
      <c r="N45" s="82"/>
      <c r="O45" s="82"/>
      <c r="P45" s="82"/>
      <c r="Q45" s="82"/>
      <c r="R45" s="82"/>
      <c r="S45" s="82"/>
      <c r="T45" s="83"/>
      <c r="U45" s="43"/>
      <c r="V45" s="43"/>
      <c r="W45" s="43"/>
      <c r="X45" s="60"/>
      <c r="Y45" s="60"/>
      <c r="Z45" s="60"/>
      <c r="AA45" s="60"/>
      <c r="AB45" s="60"/>
    </row>
    <row r="46" ht="15.75" customHeight="1">
      <c r="A46" s="84"/>
      <c r="B46" s="85" t="s">
        <v>55</v>
      </c>
      <c r="C46" s="86">
        <f>SUM(C43:C45)</f>
        <v>243</v>
      </c>
      <c r="D46" s="87"/>
      <c r="E46" s="87"/>
      <c r="F46" s="88"/>
      <c r="G46" s="88"/>
      <c r="H46" s="87"/>
      <c r="I46" s="87"/>
      <c r="J46" s="89"/>
      <c r="K46" s="89"/>
      <c r="L46" s="90"/>
      <c r="M46" s="90"/>
      <c r="N46" s="90"/>
      <c r="O46" s="90"/>
      <c r="P46" s="90"/>
      <c r="Q46" s="90"/>
      <c r="R46" s="90"/>
      <c r="S46" s="90"/>
      <c r="T46" s="91"/>
      <c r="U46" s="43"/>
      <c r="V46" s="43"/>
      <c r="W46" s="43"/>
      <c r="X46" s="60"/>
      <c r="Y46" s="60"/>
      <c r="Z46" s="60"/>
      <c r="AA46" s="60"/>
      <c r="AB46" s="60"/>
    </row>
    <row r="47" ht="15.75" customHeight="1">
      <c r="A47" s="92"/>
      <c r="B47" s="93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60"/>
      <c r="V47" s="60"/>
      <c r="W47" s="60"/>
      <c r="X47" s="60"/>
      <c r="Y47" s="60"/>
      <c r="Z47" s="60"/>
      <c r="AA47" s="60"/>
      <c r="AB47" s="60"/>
    </row>
    <row r="48" ht="15.75" customHeight="1">
      <c r="A48" s="92"/>
      <c r="B48" s="9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60"/>
      <c r="V48" s="60"/>
      <c r="W48" s="60"/>
      <c r="X48" s="60"/>
      <c r="Y48" s="60"/>
      <c r="Z48" s="60"/>
      <c r="AA48" s="60"/>
      <c r="AB48" s="60"/>
    </row>
    <row r="49" ht="15.75" customHeight="1">
      <c r="U49" s="60"/>
      <c r="V49" s="60"/>
      <c r="W49" s="60"/>
      <c r="X49" s="60"/>
      <c r="Y49" s="60"/>
      <c r="Z49" s="60"/>
      <c r="AA49" s="60"/>
      <c r="AB49" s="60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D1:E1"/>
    <mergeCell ref="F1:G1"/>
    <mergeCell ref="H1:I1"/>
    <mergeCell ref="M1:N1"/>
    <mergeCell ref="O1:P1"/>
    <mergeCell ref="Q1:R1"/>
    <mergeCell ref="A43:A4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29"/>
    <col customWidth="1" min="3" max="26" width="8.71"/>
  </cols>
  <sheetData>
    <row r="2">
      <c r="B2" s="94" t="s">
        <v>59</v>
      </c>
      <c r="C2" s="95" t="s">
        <v>60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>
      <c r="B3" s="98"/>
      <c r="C3" s="99" t="s">
        <v>61</v>
      </c>
      <c r="D3" s="100"/>
      <c r="E3" s="101"/>
      <c r="F3" s="99" t="s">
        <v>62</v>
      </c>
      <c r="G3" s="100"/>
      <c r="H3" s="101"/>
      <c r="I3" s="99" t="s">
        <v>63</v>
      </c>
      <c r="J3" s="100"/>
      <c r="K3" s="101"/>
      <c r="L3" s="99" t="s">
        <v>64</v>
      </c>
      <c r="M3" s="100"/>
      <c r="N3" s="101"/>
      <c r="O3" s="102" t="s">
        <v>55</v>
      </c>
    </row>
    <row r="4">
      <c r="B4" s="98"/>
      <c r="C4" s="103"/>
      <c r="D4" s="104"/>
      <c r="E4" s="105"/>
      <c r="F4" s="103"/>
      <c r="G4" s="104"/>
      <c r="H4" s="105"/>
      <c r="I4" s="103"/>
      <c r="J4" s="104"/>
      <c r="K4" s="105"/>
      <c r="L4" s="103"/>
      <c r="M4" s="104"/>
      <c r="N4" s="105"/>
      <c r="O4" s="106" t="s">
        <v>2</v>
      </c>
    </row>
    <row r="5">
      <c r="B5" s="107"/>
      <c r="C5" s="108" t="s">
        <v>65</v>
      </c>
      <c r="D5" s="108" t="s">
        <v>66</v>
      </c>
      <c r="E5" s="108" t="s">
        <v>2</v>
      </c>
      <c r="F5" s="108" t="s">
        <v>65</v>
      </c>
      <c r="G5" s="108" t="s">
        <v>66</v>
      </c>
      <c r="H5" s="108" t="s">
        <v>2</v>
      </c>
      <c r="I5" s="108" t="s">
        <v>65</v>
      </c>
      <c r="J5" s="108" t="s">
        <v>66</v>
      </c>
      <c r="K5" s="108" t="s">
        <v>2</v>
      </c>
      <c r="L5" s="108" t="s">
        <v>65</v>
      </c>
      <c r="M5" s="108" t="s">
        <v>66</v>
      </c>
      <c r="N5" s="108" t="s">
        <v>2</v>
      </c>
      <c r="O5" s="109" t="s">
        <v>67</v>
      </c>
    </row>
    <row r="6">
      <c r="B6" s="110" t="s">
        <v>68</v>
      </c>
      <c r="C6" s="111">
        <v>4.0</v>
      </c>
      <c r="D6" s="111">
        <v>140.0</v>
      </c>
      <c r="E6" s="111">
        <v>8.0</v>
      </c>
      <c r="F6" s="111">
        <v>4.0</v>
      </c>
      <c r="G6" s="111">
        <v>140.0</v>
      </c>
      <c r="H6" s="111">
        <v>8.0</v>
      </c>
      <c r="I6" s="111">
        <v>4.0</v>
      </c>
      <c r="J6" s="111">
        <v>140.0</v>
      </c>
      <c r="K6" s="111">
        <v>8.0</v>
      </c>
      <c r="L6" s="111">
        <v>4.0</v>
      </c>
      <c r="M6" s="111">
        <v>128.0</v>
      </c>
      <c r="N6" s="111">
        <v>8.0</v>
      </c>
      <c r="O6" s="112">
        <v>32.0</v>
      </c>
    </row>
    <row r="7">
      <c r="B7" s="110" t="s">
        <v>69</v>
      </c>
      <c r="C7" s="111">
        <v>2.0</v>
      </c>
      <c r="D7" s="111">
        <v>70.0</v>
      </c>
      <c r="E7" s="111">
        <v>4.0</v>
      </c>
      <c r="F7" s="111">
        <v>2.0</v>
      </c>
      <c r="G7" s="111">
        <v>70.0</v>
      </c>
      <c r="H7" s="111">
        <v>4.0</v>
      </c>
      <c r="I7" s="111">
        <v>2.0</v>
      </c>
      <c r="J7" s="111">
        <v>70.0</v>
      </c>
      <c r="K7" s="111">
        <v>4.0</v>
      </c>
      <c r="L7" s="111">
        <v>2.0</v>
      </c>
      <c r="M7" s="111">
        <v>64.0</v>
      </c>
      <c r="N7" s="111">
        <v>4.0</v>
      </c>
      <c r="O7" s="112">
        <v>16.0</v>
      </c>
    </row>
    <row r="8">
      <c r="B8" s="110" t="s">
        <v>70</v>
      </c>
      <c r="C8" s="111">
        <v>4.0</v>
      </c>
      <c r="D8" s="111">
        <v>140.0</v>
      </c>
      <c r="E8" s="111">
        <v>8.0</v>
      </c>
      <c r="F8" s="111">
        <v>4.0</v>
      </c>
      <c r="G8" s="111">
        <v>140.0</v>
      </c>
      <c r="H8" s="111">
        <v>8.0</v>
      </c>
      <c r="I8" s="111">
        <v>3.0</v>
      </c>
      <c r="J8" s="111">
        <v>105.0</v>
      </c>
      <c r="K8" s="111">
        <v>6.0</v>
      </c>
      <c r="L8" s="111">
        <v>3.0</v>
      </c>
      <c r="M8" s="111">
        <v>96.0</v>
      </c>
      <c r="N8" s="111">
        <v>6.0</v>
      </c>
      <c r="O8" s="112">
        <v>28.0</v>
      </c>
    </row>
    <row r="9">
      <c r="B9" s="110" t="s">
        <v>71</v>
      </c>
      <c r="C9" s="111">
        <v>1.0</v>
      </c>
      <c r="D9" s="111">
        <v>35.0</v>
      </c>
      <c r="E9" s="111">
        <v>2.0</v>
      </c>
      <c r="F9" s="111">
        <v>1.0</v>
      </c>
      <c r="G9" s="111">
        <v>35.0</v>
      </c>
      <c r="H9" s="111">
        <v>2.0</v>
      </c>
      <c r="I9" s="111">
        <v>1.0</v>
      </c>
      <c r="J9" s="111">
        <v>35.0</v>
      </c>
      <c r="K9" s="111">
        <v>2.0</v>
      </c>
      <c r="L9" s="113"/>
      <c r="M9" s="111">
        <v>0.0</v>
      </c>
      <c r="N9" s="113"/>
      <c r="O9" s="112">
        <v>6.0</v>
      </c>
    </row>
    <row r="10">
      <c r="B10" s="110" t="s">
        <v>72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1">
        <v>2.0</v>
      </c>
      <c r="M10" s="111">
        <v>64.0</v>
      </c>
      <c r="N10" s="111">
        <v>3.0</v>
      </c>
      <c r="O10" s="112">
        <v>3.0</v>
      </c>
    </row>
    <row r="11">
      <c r="B11" s="114" t="s">
        <v>73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6">
        <v>1.0</v>
      </c>
      <c r="M11" s="116">
        <v>32.0</v>
      </c>
      <c r="N11" s="116">
        <v>2.0</v>
      </c>
      <c r="O11" s="117">
        <v>2.0</v>
      </c>
    </row>
    <row r="12">
      <c r="B12" s="118" t="s">
        <v>74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>
      <c r="B13" s="114" t="s">
        <v>75</v>
      </c>
      <c r="C13" s="116">
        <v>2.0</v>
      </c>
      <c r="D13" s="116">
        <v>70.0</v>
      </c>
      <c r="E13" s="116">
        <v>2.0</v>
      </c>
      <c r="F13" s="116">
        <v>2.0</v>
      </c>
      <c r="G13" s="116">
        <v>70.0</v>
      </c>
      <c r="H13" s="116">
        <v>2.0</v>
      </c>
      <c r="I13" s="116">
        <v>2.0</v>
      </c>
      <c r="J13" s="116">
        <v>70.0</v>
      </c>
      <c r="K13" s="116">
        <v>2.0</v>
      </c>
      <c r="L13" s="116">
        <v>2.0</v>
      </c>
      <c r="M13" s="116">
        <v>64.0</v>
      </c>
      <c r="N13" s="116">
        <v>2.0</v>
      </c>
      <c r="O13" s="117">
        <v>8.0</v>
      </c>
    </row>
    <row r="14">
      <c r="B14" s="118" t="s">
        <v>76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>
      <c r="B15" s="119" t="s">
        <v>77</v>
      </c>
      <c r="C15" s="120">
        <v>2.0</v>
      </c>
      <c r="D15" s="120">
        <v>70.0</v>
      </c>
      <c r="E15" s="120">
        <v>4.0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2"/>
    </row>
    <row r="16">
      <c r="B16" s="110" t="s">
        <v>78</v>
      </c>
      <c r="C16" s="111">
        <v>1.0</v>
      </c>
      <c r="D16" s="111">
        <v>35.0</v>
      </c>
      <c r="E16" s="111">
        <v>1.0</v>
      </c>
      <c r="F16" s="111">
        <v>1.0</v>
      </c>
      <c r="G16" s="111">
        <v>35.0</v>
      </c>
      <c r="H16" s="111">
        <v>1.0</v>
      </c>
      <c r="I16" s="111">
        <v>1.0</v>
      </c>
      <c r="J16" s="111">
        <v>35.0</v>
      </c>
      <c r="K16" s="111">
        <v>1.0</v>
      </c>
      <c r="L16" s="111">
        <v>1.0</v>
      </c>
      <c r="M16" s="111">
        <v>32.0</v>
      </c>
      <c r="N16" s="111">
        <v>1.0</v>
      </c>
      <c r="O16" s="112">
        <v>4.0</v>
      </c>
    </row>
    <row r="17">
      <c r="B17" s="110" t="s">
        <v>55</v>
      </c>
      <c r="C17" s="123">
        <f t="shared" ref="C17:E17" si="1">SUM(C6:C16)</f>
        <v>16</v>
      </c>
      <c r="D17" s="124">
        <f t="shared" si="1"/>
        <v>560</v>
      </c>
      <c r="E17" s="123">
        <f t="shared" si="1"/>
        <v>29</v>
      </c>
      <c r="F17" s="123">
        <v>14.0</v>
      </c>
      <c r="G17" s="124">
        <v>490.0</v>
      </c>
      <c r="H17" s="123">
        <v>25.0</v>
      </c>
      <c r="I17" s="123">
        <v>13.0</v>
      </c>
      <c r="J17" s="124">
        <v>455.0</v>
      </c>
      <c r="K17" s="123">
        <v>23.0</v>
      </c>
      <c r="L17" s="123">
        <v>15.0</v>
      </c>
      <c r="M17" s="124">
        <v>480.0</v>
      </c>
      <c r="N17" s="123">
        <v>26.0</v>
      </c>
      <c r="O17" s="124">
        <f>E17+H17+K17+N17</f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D11:D12"/>
    <mergeCell ref="E11:E12"/>
    <mergeCell ref="C13:C14"/>
    <mergeCell ref="D13:D14"/>
    <mergeCell ref="E13:E14"/>
    <mergeCell ref="F11:F12"/>
    <mergeCell ref="G11:G12"/>
    <mergeCell ref="F13:F14"/>
    <mergeCell ref="G13:G14"/>
    <mergeCell ref="H11:H12"/>
    <mergeCell ref="I11:I12"/>
    <mergeCell ref="H13:H14"/>
    <mergeCell ref="I13:I14"/>
    <mergeCell ref="J11:J12"/>
    <mergeCell ref="K11:K12"/>
    <mergeCell ref="J13:J14"/>
    <mergeCell ref="K13:K14"/>
    <mergeCell ref="L11:L12"/>
    <mergeCell ref="M11:M12"/>
    <mergeCell ref="L13:L14"/>
    <mergeCell ref="M13:M14"/>
    <mergeCell ref="N11:N12"/>
    <mergeCell ref="O11:O12"/>
    <mergeCell ref="N13:N14"/>
    <mergeCell ref="O13:O14"/>
    <mergeCell ref="B2:B5"/>
    <mergeCell ref="C2:O2"/>
    <mergeCell ref="C3:E4"/>
    <mergeCell ref="F3:H4"/>
    <mergeCell ref="I3:K4"/>
    <mergeCell ref="L3:N4"/>
    <mergeCell ref="C11:C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35.29"/>
    <col customWidth="1" min="3" max="11" width="8.71"/>
    <col customWidth="1" min="12" max="12" width="13.71"/>
    <col customWidth="1" min="13" max="18" width="8.71"/>
    <col customWidth="1" min="19" max="19" width="10.57"/>
    <col customWidth="1" min="20" max="20" width="10.71"/>
    <col customWidth="1" min="21" max="22" width="12.43"/>
    <col customWidth="1" min="23" max="26" width="8.71"/>
    <col customWidth="1" min="27" max="28" width="11.43"/>
    <col customWidth="1" min="29" max="29" width="8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5"/>
      <c r="H1" s="4" t="s">
        <v>5</v>
      </c>
      <c r="I1" s="5"/>
      <c r="J1" s="7" t="s">
        <v>6</v>
      </c>
      <c r="K1" s="7" t="s">
        <v>7</v>
      </c>
      <c r="L1" s="2" t="s">
        <v>8</v>
      </c>
      <c r="M1" s="8" t="s">
        <v>9</v>
      </c>
      <c r="N1" s="5"/>
      <c r="O1" s="8" t="s">
        <v>10</v>
      </c>
      <c r="P1" s="5"/>
      <c r="Q1" s="8" t="s">
        <v>11</v>
      </c>
      <c r="R1" s="5"/>
      <c r="S1" s="2" t="s">
        <v>12</v>
      </c>
      <c r="T1" s="2" t="s">
        <v>13</v>
      </c>
      <c r="U1" s="125" t="s">
        <v>79</v>
      </c>
      <c r="V1" s="126" t="s">
        <v>80</v>
      </c>
      <c r="W1" s="1" t="s">
        <v>81</v>
      </c>
      <c r="X1" s="3" t="s">
        <v>2</v>
      </c>
      <c r="Y1" s="2" t="s">
        <v>82</v>
      </c>
      <c r="Z1" s="9" t="s">
        <v>83</v>
      </c>
      <c r="AA1" s="127" t="s">
        <v>84</v>
      </c>
      <c r="AB1" s="128" t="s">
        <v>85</v>
      </c>
      <c r="AC1" s="129" t="s">
        <v>17</v>
      </c>
    </row>
    <row r="2">
      <c r="A2" s="10">
        <v>1.0</v>
      </c>
      <c r="B2" s="11" t="s">
        <v>18</v>
      </c>
      <c r="C2" s="12">
        <v>8.0</v>
      </c>
      <c r="D2" s="13">
        <v>30.0</v>
      </c>
      <c r="E2" s="13">
        <v>40.0</v>
      </c>
      <c r="F2" s="14">
        <v>30.0</v>
      </c>
      <c r="G2" s="14">
        <v>50.0</v>
      </c>
      <c r="H2" s="13">
        <v>20.0</v>
      </c>
      <c r="I2" s="13">
        <v>30.0</v>
      </c>
      <c r="J2" s="15">
        <f t="shared" ref="J2:J8" si="2">C2*F2/100</f>
        <v>2.4</v>
      </c>
      <c r="K2" s="15">
        <f t="shared" ref="K2:K8" si="3">C2*G2/100</f>
        <v>4</v>
      </c>
      <c r="L2" s="16">
        <f t="shared" ref="L2:L8" si="4">C2*25</f>
        <v>200</v>
      </c>
      <c r="M2" s="17">
        <f t="shared" ref="M2:M8" si="5">C2*25*D2/100</f>
        <v>60</v>
      </c>
      <c r="N2" s="17">
        <f t="shared" ref="N2:N8" si="6">C2*25*E2/100</f>
        <v>80</v>
      </c>
      <c r="O2" s="17">
        <f t="shared" ref="O2:O8" si="7">C2*25*F2/100</f>
        <v>60</v>
      </c>
      <c r="P2" s="17">
        <f t="shared" ref="P2:P8" si="8">C2*25*G2/100</f>
        <v>100</v>
      </c>
      <c r="Q2" s="17">
        <f t="shared" ref="Q2:Q8" si="9">C2*25*H2/100</f>
        <v>40</v>
      </c>
      <c r="R2" s="17">
        <f t="shared" ref="R2:R8" si="10">C2*25*I2/100</f>
        <v>60</v>
      </c>
      <c r="S2" s="17">
        <f t="shared" ref="S2:T2" si="1">M2+O2</f>
        <v>120</v>
      </c>
      <c r="T2" s="17">
        <f t="shared" si="1"/>
        <v>180</v>
      </c>
      <c r="U2" s="130">
        <f t="shared" ref="U2:U8" si="12">L2-R2</f>
        <v>140</v>
      </c>
      <c r="V2" s="131">
        <f t="shared" ref="V2:V8" si="13">L2-Q2</f>
        <v>160</v>
      </c>
      <c r="W2" s="132" t="s">
        <v>86</v>
      </c>
      <c r="X2" s="12">
        <v>8.0</v>
      </c>
      <c r="Y2" s="12">
        <v>4.0</v>
      </c>
      <c r="Z2" s="133">
        <f t="shared" ref="Z2:Z8" si="14">Y2*35</f>
        <v>140</v>
      </c>
      <c r="AA2" s="134">
        <f>Z10+U10</f>
        <v>1148.75</v>
      </c>
      <c r="AB2" s="135">
        <f>Z10+V10</f>
        <v>1253.75</v>
      </c>
      <c r="AC2" s="136">
        <v>1225.0</v>
      </c>
    </row>
    <row r="3">
      <c r="A3" s="19">
        <v>1.0</v>
      </c>
      <c r="B3" s="20" t="s">
        <v>19</v>
      </c>
      <c r="C3" s="21">
        <v>3.0</v>
      </c>
      <c r="D3" s="22">
        <v>40.0</v>
      </c>
      <c r="E3" s="22">
        <v>50.0</v>
      </c>
      <c r="F3" s="23">
        <v>20.0</v>
      </c>
      <c r="G3" s="23">
        <v>30.0</v>
      </c>
      <c r="H3" s="22">
        <v>20.0</v>
      </c>
      <c r="I3" s="22">
        <v>40.0</v>
      </c>
      <c r="J3" s="15">
        <f t="shared" si="2"/>
        <v>0.6</v>
      </c>
      <c r="K3" s="15">
        <f t="shared" si="3"/>
        <v>0.9</v>
      </c>
      <c r="L3" s="25">
        <f t="shared" si="4"/>
        <v>75</v>
      </c>
      <c r="M3" s="26">
        <f t="shared" si="5"/>
        <v>30</v>
      </c>
      <c r="N3" s="26">
        <f t="shared" si="6"/>
        <v>37.5</v>
      </c>
      <c r="O3" s="26">
        <f t="shared" si="7"/>
        <v>15</v>
      </c>
      <c r="P3" s="26">
        <f t="shared" si="8"/>
        <v>22.5</v>
      </c>
      <c r="Q3" s="26">
        <f t="shared" si="9"/>
        <v>15</v>
      </c>
      <c r="R3" s="26">
        <f t="shared" si="10"/>
        <v>30</v>
      </c>
      <c r="S3" s="26">
        <f t="shared" ref="S3:T3" si="11">M3+O3</f>
        <v>45</v>
      </c>
      <c r="T3" s="26">
        <f t="shared" si="11"/>
        <v>60</v>
      </c>
      <c r="U3" s="130">
        <f t="shared" si="12"/>
        <v>45</v>
      </c>
      <c r="V3" s="137">
        <f t="shared" si="13"/>
        <v>60</v>
      </c>
      <c r="W3" s="138" t="s">
        <v>87</v>
      </c>
      <c r="X3" s="21">
        <v>4.0</v>
      </c>
      <c r="Y3" s="21">
        <v>2.0</v>
      </c>
      <c r="Z3" s="139">
        <f t="shared" si="14"/>
        <v>70</v>
      </c>
      <c r="AA3" s="140" t="s">
        <v>88</v>
      </c>
      <c r="AB3" s="141" t="s">
        <v>89</v>
      </c>
    </row>
    <row r="4">
      <c r="A4" s="19">
        <v>1.0</v>
      </c>
      <c r="B4" s="20" t="s">
        <v>20</v>
      </c>
      <c r="C4" s="21">
        <v>3.0</v>
      </c>
      <c r="D4" s="22">
        <v>40.0</v>
      </c>
      <c r="E4" s="22">
        <v>50.0</v>
      </c>
      <c r="F4" s="23">
        <v>20.0</v>
      </c>
      <c r="G4" s="23">
        <v>40.0</v>
      </c>
      <c r="H4" s="22">
        <v>10.0</v>
      </c>
      <c r="I4" s="22">
        <v>20.0</v>
      </c>
      <c r="J4" s="15">
        <f t="shared" si="2"/>
        <v>0.6</v>
      </c>
      <c r="K4" s="15">
        <f t="shared" si="3"/>
        <v>1.2</v>
      </c>
      <c r="L4" s="25">
        <f t="shared" si="4"/>
        <v>75</v>
      </c>
      <c r="M4" s="26">
        <f t="shared" si="5"/>
        <v>30</v>
      </c>
      <c r="N4" s="26">
        <f t="shared" si="6"/>
        <v>37.5</v>
      </c>
      <c r="O4" s="26">
        <f t="shared" si="7"/>
        <v>15</v>
      </c>
      <c r="P4" s="26">
        <f t="shared" si="8"/>
        <v>30</v>
      </c>
      <c r="Q4" s="26">
        <f t="shared" si="9"/>
        <v>7.5</v>
      </c>
      <c r="R4" s="26">
        <f t="shared" si="10"/>
        <v>15</v>
      </c>
      <c r="S4" s="26">
        <f t="shared" ref="S4:T4" si="15">M4+O4</f>
        <v>45</v>
      </c>
      <c r="T4" s="26">
        <f t="shared" si="15"/>
        <v>67.5</v>
      </c>
      <c r="U4" s="130">
        <f t="shared" si="12"/>
        <v>60</v>
      </c>
      <c r="V4" s="137">
        <f t="shared" si="13"/>
        <v>67.5</v>
      </c>
      <c r="W4" s="138" t="s">
        <v>90</v>
      </c>
      <c r="X4" s="21">
        <v>8.0</v>
      </c>
      <c r="Y4" s="21">
        <v>4.0</v>
      </c>
      <c r="Z4" s="139">
        <f t="shared" si="14"/>
        <v>140</v>
      </c>
      <c r="AA4" s="142"/>
      <c r="AB4" s="142"/>
    </row>
    <row r="5">
      <c r="A5" s="19">
        <v>1.0</v>
      </c>
      <c r="B5" s="20" t="s">
        <v>21</v>
      </c>
      <c r="C5" s="21">
        <v>3.0</v>
      </c>
      <c r="D5" s="22">
        <v>40.0</v>
      </c>
      <c r="E5" s="22">
        <v>60.0</v>
      </c>
      <c r="F5" s="23">
        <v>40.0</v>
      </c>
      <c r="G5" s="23">
        <v>50.0</v>
      </c>
      <c r="H5" s="22">
        <v>5.0</v>
      </c>
      <c r="I5" s="22">
        <v>15.0</v>
      </c>
      <c r="J5" s="15">
        <f t="shared" si="2"/>
        <v>1.2</v>
      </c>
      <c r="K5" s="15">
        <f t="shared" si="3"/>
        <v>1.5</v>
      </c>
      <c r="L5" s="25">
        <f t="shared" si="4"/>
        <v>75</v>
      </c>
      <c r="M5" s="26">
        <f t="shared" si="5"/>
        <v>30</v>
      </c>
      <c r="N5" s="26">
        <f t="shared" si="6"/>
        <v>45</v>
      </c>
      <c r="O5" s="26">
        <f t="shared" si="7"/>
        <v>30</v>
      </c>
      <c r="P5" s="26">
        <f t="shared" si="8"/>
        <v>37.5</v>
      </c>
      <c r="Q5" s="26">
        <f t="shared" si="9"/>
        <v>3.75</v>
      </c>
      <c r="R5" s="26">
        <f t="shared" si="10"/>
        <v>11.25</v>
      </c>
      <c r="S5" s="26">
        <f t="shared" ref="S5:T5" si="16">M5+O5</f>
        <v>60</v>
      </c>
      <c r="T5" s="26">
        <f t="shared" si="16"/>
        <v>82.5</v>
      </c>
      <c r="U5" s="130">
        <f t="shared" si="12"/>
        <v>63.75</v>
      </c>
      <c r="V5" s="137">
        <f t="shared" si="13"/>
        <v>71.25</v>
      </c>
      <c r="W5" s="138" t="s">
        <v>91</v>
      </c>
      <c r="X5" s="21">
        <v>2.0</v>
      </c>
      <c r="Y5" s="21">
        <v>2.0</v>
      </c>
      <c r="Z5" s="139">
        <f t="shared" si="14"/>
        <v>70</v>
      </c>
      <c r="AA5" s="143">
        <f t="shared" ref="AA5:AB5" si="17">AA2/35</f>
        <v>32.82142857</v>
      </c>
      <c r="AB5" s="144">
        <f t="shared" si="17"/>
        <v>35.82142857</v>
      </c>
    </row>
    <row r="6">
      <c r="A6" s="19">
        <v>1.0</v>
      </c>
      <c r="B6" s="20" t="s">
        <v>22</v>
      </c>
      <c r="C6" s="21">
        <v>8.0</v>
      </c>
      <c r="D6" s="22">
        <v>20.0</v>
      </c>
      <c r="E6" s="22">
        <v>30.0</v>
      </c>
      <c r="F6" s="23">
        <v>60.0</v>
      </c>
      <c r="G6" s="23">
        <v>80.0</v>
      </c>
      <c r="H6" s="22">
        <v>10.0</v>
      </c>
      <c r="I6" s="22">
        <v>30.0</v>
      </c>
      <c r="J6" s="15">
        <f t="shared" si="2"/>
        <v>4.8</v>
      </c>
      <c r="K6" s="15">
        <f t="shared" si="3"/>
        <v>6.4</v>
      </c>
      <c r="L6" s="25">
        <f t="shared" si="4"/>
        <v>200</v>
      </c>
      <c r="M6" s="26">
        <f t="shared" si="5"/>
        <v>40</v>
      </c>
      <c r="N6" s="26">
        <f t="shared" si="6"/>
        <v>60</v>
      </c>
      <c r="O6" s="26">
        <f t="shared" si="7"/>
        <v>120</v>
      </c>
      <c r="P6" s="26">
        <f t="shared" si="8"/>
        <v>160</v>
      </c>
      <c r="Q6" s="26">
        <f t="shared" si="9"/>
        <v>20</v>
      </c>
      <c r="R6" s="26">
        <f t="shared" si="10"/>
        <v>60</v>
      </c>
      <c r="S6" s="26">
        <f t="shared" ref="S6:T6" si="18">M6+O6</f>
        <v>160</v>
      </c>
      <c r="T6" s="26">
        <f t="shared" si="18"/>
        <v>220</v>
      </c>
      <c r="U6" s="130">
        <f t="shared" si="12"/>
        <v>140</v>
      </c>
      <c r="V6" s="137">
        <f t="shared" si="13"/>
        <v>180</v>
      </c>
      <c r="W6" s="138" t="s">
        <v>92</v>
      </c>
      <c r="X6" s="21">
        <v>2.0</v>
      </c>
      <c r="Y6" s="21">
        <v>1.0</v>
      </c>
      <c r="Z6" s="139">
        <f t="shared" si="14"/>
        <v>35</v>
      </c>
      <c r="AA6" s="27"/>
      <c r="AB6" s="27"/>
    </row>
    <row r="7">
      <c r="A7" s="19">
        <v>1.0</v>
      </c>
      <c r="B7" s="20" t="s">
        <v>23</v>
      </c>
      <c r="C7" s="21">
        <v>2.0</v>
      </c>
      <c r="D7" s="22">
        <v>30.0</v>
      </c>
      <c r="E7" s="22">
        <v>40.0</v>
      </c>
      <c r="F7" s="23">
        <v>30.0</v>
      </c>
      <c r="G7" s="23">
        <v>50.0</v>
      </c>
      <c r="H7" s="22">
        <v>20.0</v>
      </c>
      <c r="I7" s="22">
        <v>30.0</v>
      </c>
      <c r="J7" s="15">
        <f t="shared" si="2"/>
        <v>0.6</v>
      </c>
      <c r="K7" s="15">
        <f t="shared" si="3"/>
        <v>1</v>
      </c>
      <c r="L7" s="25">
        <f t="shared" si="4"/>
        <v>50</v>
      </c>
      <c r="M7" s="26">
        <f t="shared" si="5"/>
        <v>15</v>
      </c>
      <c r="N7" s="26">
        <f t="shared" si="6"/>
        <v>20</v>
      </c>
      <c r="O7" s="26">
        <f t="shared" si="7"/>
        <v>15</v>
      </c>
      <c r="P7" s="26">
        <f t="shared" si="8"/>
        <v>25</v>
      </c>
      <c r="Q7" s="26">
        <f t="shared" si="9"/>
        <v>10</v>
      </c>
      <c r="R7" s="26">
        <f t="shared" si="10"/>
        <v>15</v>
      </c>
      <c r="S7" s="26">
        <f t="shared" ref="S7:T7" si="19">M7+O7</f>
        <v>30</v>
      </c>
      <c r="T7" s="26">
        <f t="shared" si="19"/>
        <v>45</v>
      </c>
      <c r="U7" s="130">
        <f t="shared" si="12"/>
        <v>35</v>
      </c>
      <c r="V7" s="137">
        <f t="shared" si="13"/>
        <v>40</v>
      </c>
      <c r="W7" s="138" t="s">
        <v>93</v>
      </c>
      <c r="X7" s="21">
        <v>1.0</v>
      </c>
      <c r="Y7" s="21">
        <v>1.0</v>
      </c>
      <c r="Z7" s="139">
        <f t="shared" si="14"/>
        <v>35</v>
      </c>
      <c r="AA7" s="27"/>
      <c r="AB7" s="27"/>
    </row>
    <row r="8">
      <c r="A8" s="19">
        <v>1.0</v>
      </c>
      <c r="B8" s="20" t="s">
        <v>24</v>
      </c>
      <c r="C8" s="21">
        <v>4.0</v>
      </c>
      <c r="D8" s="22">
        <v>50.0</v>
      </c>
      <c r="E8" s="22">
        <v>70.0</v>
      </c>
      <c r="F8" s="23">
        <v>10.0</v>
      </c>
      <c r="G8" s="23">
        <v>20.0</v>
      </c>
      <c r="H8" s="22">
        <v>20.0</v>
      </c>
      <c r="I8" s="22">
        <v>30.0</v>
      </c>
      <c r="J8" s="15">
        <f t="shared" si="2"/>
        <v>0.4</v>
      </c>
      <c r="K8" s="15">
        <f t="shared" si="3"/>
        <v>0.8</v>
      </c>
      <c r="L8" s="25">
        <f t="shared" si="4"/>
        <v>100</v>
      </c>
      <c r="M8" s="26">
        <f t="shared" si="5"/>
        <v>50</v>
      </c>
      <c r="N8" s="26">
        <f t="shared" si="6"/>
        <v>70</v>
      </c>
      <c r="O8" s="26">
        <f t="shared" si="7"/>
        <v>10</v>
      </c>
      <c r="P8" s="26">
        <f t="shared" si="8"/>
        <v>20</v>
      </c>
      <c r="Q8" s="26">
        <f t="shared" si="9"/>
        <v>20</v>
      </c>
      <c r="R8" s="26">
        <f t="shared" si="10"/>
        <v>30</v>
      </c>
      <c r="S8" s="26">
        <f t="shared" ref="S8:T8" si="20">M8+O8</f>
        <v>60</v>
      </c>
      <c r="T8" s="26">
        <f t="shared" si="20"/>
        <v>90</v>
      </c>
      <c r="U8" s="130">
        <f t="shared" si="12"/>
        <v>70</v>
      </c>
      <c r="V8" s="137">
        <f t="shared" si="13"/>
        <v>80</v>
      </c>
      <c r="W8" s="145" t="s">
        <v>94</v>
      </c>
      <c r="X8" s="21">
        <v>4.0</v>
      </c>
      <c r="Y8" s="21">
        <v>2.0</v>
      </c>
      <c r="Z8" s="139">
        <f t="shared" si="14"/>
        <v>70</v>
      </c>
      <c r="AA8" s="27">
        <f>SUM(Z2:Z8)</f>
        <v>560</v>
      </c>
      <c r="AB8" s="27"/>
    </row>
    <row r="9">
      <c r="A9" s="19"/>
      <c r="B9" s="146"/>
      <c r="C9" s="21"/>
      <c r="D9" s="22"/>
      <c r="E9" s="22"/>
      <c r="F9" s="23"/>
      <c r="G9" s="23"/>
      <c r="H9" s="22"/>
      <c r="I9" s="22"/>
      <c r="J9" s="24"/>
      <c r="K9" s="24"/>
      <c r="L9" s="25"/>
      <c r="M9" s="26"/>
      <c r="N9" s="26"/>
      <c r="O9" s="26"/>
      <c r="P9" s="26"/>
      <c r="Q9" s="26"/>
      <c r="R9" s="26"/>
      <c r="S9" s="26"/>
      <c r="T9" s="26"/>
      <c r="U9" s="130"/>
      <c r="V9" s="137"/>
      <c r="W9" s="147" t="s">
        <v>95</v>
      </c>
      <c r="X9" s="46"/>
      <c r="Y9" s="148">
        <v>1.0</v>
      </c>
      <c r="Z9" s="149">
        <v>35.0</v>
      </c>
      <c r="AA9" s="27"/>
      <c r="AB9" s="27"/>
    </row>
    <row r="10">
      <c r="A10" s="28" t="s">
        <v>25</v>
      </c>
      <c r="B10" s="29"/>
      <c r="C10" s="30">
        <f>SUM(C2:C9)</f>
        <v>31</v>
      </c>
      <c r="D10" s="30"/>
      <c r="E10" s="30"/>
      <c r="F10" s="30"/>
      <c r="G10" s="30"/>
      <c r="H10" s="30"/>
      <c r="I10" s="30"/>
      <c r="J10" s="31">
        <f t="shared" ref="J10:K10" si="21">SUM(J2:J9)</f>
        <v>10.6</v>
      </c>
      <c r="K10" s="31">
        <f t="shared" si="21"/>
        <v>15.8</v>
      </c>
      <c r="L10" s="32"/>
      <c r="M10" s="31">
        <f t="shared" ref="M10:T10" si="22">SUM(M2:M9)</f>
        <v>255</v>
      </c>
      <c r="N10" s="31">
        <f t="shared" si="22"/>
        <v>350</v>
      </c>
      <c r="O10" s="31">
        <f t="shared" si="22"/>
        <v>265</v>
      </c>
      <c r="P10" s="31">
        <f t="shared" si="22"/>
        <v>395</v>
      </c>
      <c r="Q10" s="31">
        <f t="shared" si="22"/>
        <v>116.25</v>
      </c>
      <c r="R10" s="31">
        <f t="shared" si="22"/>
        <v>221.25</v>
      </c>
      <c r="S10" s="33">
        <f t="shared" si="22"/>
        <v>520</v>
      </c>
      <c r="T10" s="33">
        <f t="shared" si="22"/>
        <v>745</v>
      </c>
      <c r="U10" s="150">
        <f t="shared" ref="U10:V10" si="23">SUM(U2:U8)</f>
        <v>553.75</v>
      </c>
      <c r="V10" s="151">
        <f t="shared" si="23"/>
        <v>658.75</v>
      </c>
      <c r="W10" s="152"/>
      <c r="X10" s="31">
        <f t="shared" ref="X10:Z10" si="24">SUM(X2:X9)</f>
        <v>29</v>
      </c>
      <c r="Y10" s="33">
        <f t="shared" si="24"/>
        <v>17</v>
      </c>
      <c r="Z10" s="153">
        <f t="shared" si="24"/>
        <v>595</v>
      </c>
      <c r="AA10" s="43"/>
      <c r="AB10" s="43"/>
    </row>
    <row r="1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</row>
    <row r="12">
      <c r="A12" s="154">
        <v>2.0</v>
      </c>
      <c r="B12" s="155" t="s">
        <v>26</v>
      </c>
      <c r="C12" s="156">
        <v>4.0</v>
      </c>
      <c r="D12" s="157">
        <v>20.0</v>
      </c>
      <c r="E12" s="157">
        <v>30.0</v>
      </c>
      <c r="F12" s="158">
        <v>40.0</v>
      </c>
      <c r="G12" s="158">
        <v>50.0</v>
      </c>
      <c r="H12" s="157">
        <v>20.0</v>
      </c>
      <c r="I12" s="157">
        <v>40.0</v>
      </c>
      <c r="J12" s="159">
        <f t="shared" ref="J12:J18" si="26">(C12*F12)/100</f>
        <v>1.6</v>
      </c>
      <c r="K12" s="159">
        <f t="shared" ref="K12:K18" si="27">C12*G12/100</f>
        <v>2</v>
      </c>
      <c r="L12" s="160">
        <f t="shared" ref="L12:L18" si="28">C12*25</f>
        <v>100</v>
      </c>
      <c r="M12" s="161">
        <f t="shared" ref="M12:M18" si="29">C12*25*D12/100</f>
        <v>20</v>
      </c>
      <c r="N12" s="161">
        <f t="shared" ref="N12:N18" si="30">C12*25*E12/100</f>
        <v>30</v>
      </c>
      <c r="O12" s="161">
        <f t="shared" ref="O12:O18" si="31">C12*25*F12/100</f>
        <v>40</v>
      </c>
      <c r="P12" s="161">
        <f t="shared" ref="P12:P18" si="32">C12*25*G12/100</f>
        <v>50</v>
      </c>
      <c r="Q12" s="161">
        <f t="shared" ref="Q12:Q18" si="33">C12*25*H12/100</f>
        <v>20</v>
      </c>
      <c r="R12" s="161">
        <f t="shared" ref="R12:R18" si="34">C12*25*I12/100</f>
        <v>40</v>
      </c>
      <c r="S12" s="161">
        <f t="shared" ref="S12:T12" si="25">M12+O12</f>
        <v>60</v>
      </c>
      <c r="T12" s="161">
        <f t="shared" si="25"/>
        <v>80</v>
      </c>
      <c r="U12" s="162">
        <f t="shared" ref="U12:U18" si="36">L12-R12</f>
        <v>60</v>
      </c>
      <c r="V12" s="163">
        <f t="shared" ref="V12:V18" si="37">L12-Q12</f>
        <v>80</v>
      </c>
      <c r="W12" s="164" t="s">
        <v>86</v>
      </c>
      <c r="X12" s="156">
        <v>8.0</v>
      </c>
      <c r="Y12" s="156">
        <v>4.0</v>
      </c>
      <c r="Z12" s="165">
        <f t="shared" ref="Z12:Z17" si="38">Y12*35</f>
        <v>140</v>
      </c>
      <c r="AA12" s="166">
        <f>Z19+U19</f>
        <v>1217.5</v>
      </c>
      <c r="AB12" s="167">
        <f>Z19+V19</f>
        <v>1320</v>
      </c>
      <c r="AC12" s="136">
        <v>1225.0</v>
      </c>
    </row>
    <row r="13">
      <c r="A13" s="168">
        <v>2.0</v>
      </c>
      <c r="B13" s="169" t="s">
        <v>27</v>
      </c>
      <c r="C13" s="170">
        <v>3.0</v>
      </c>
      <c r="D13" s="171">
        <v>50.0</v>
      </c>
      <c r="E13" s="171">
        <v>60.0</v>
      </c>
      <c r="F13" s="172">
        <v>10.0</v>
      </c>
      <c r="G13" s="172">
        <v>30.0</v>
      </c>
      <c r="H13" s="171">
        <v>20.0</v>
      </c>
      <c r="I13" s="171">
        <v>30.0</v>
      </c>
      <c r="J13" s="173">
        <f t="shared" si="26"/>
        <v>0.3</v>
      </c>
      <c r="K13" s="173">
        <f t="shared" si="27"/>
        <v>0.9</v>
      </c>
      <c r="L13" s="174">
        <f t="shared" si="28"/>
        <v>75</v>
      </c>
      <c r="M13" s="175">
        <f t="shared" si="29"/>
        <v>37.5</v>
      </c>
      <c r="N13" s="175">
        <f t="shared" si="30"/>
        <v>45</v>
      </c>
      <c r="O13" s="175">
        <f t="shared" si="31"/>
        <v>7.5</v>
      </c>
      <c r="P13" s="175">
        <f t="shared" si="32"/>
        <v>22.5</v>
      </c>
      <c r="Q13" s="175">
        <f t="shared" si="33"/>
        <v>15</v>
      </c>
      <c r="R13" s="175">
        <f t="shared" si="34"/>
        <v>22.5</v>
      </c>
      <c r="S13" s="175">
        <f t="shared" ref="S13:T13" si="35">M13+O13</f>
        <v>45</v>
      </c>
      <c r="T13" s="175">
        <f t="shared" si="35"/>
        <v>67.5</v>
      </c>
      <c r="U13" s="176">
        <f t="shared" si="36"/>
        <v>52.5</v>
      </c>
      <c r="V13" s="177">
        <f t="shared" si="37"/>
        <v>60</v>
      </c>
      <c r="W13" s="178" t="s">
        <v>87</v>
      </c>
      <c r="X13" s="170">
        <v>4.0</v>
      </c>
      <c r="Y13" s="170">
        <v>2.0</v>
      </c>
      <c r="Z13" s="179">
        <f t="shared" si="38"/>
        <v>70</v>
      </c>
      <c r="AA13" s="180" t="s">
        <v>88</v>
      </c>
      <c r="AB13" s="181" t="s">
        <v>89</v>
      </c>
    </row>
    <row r="14">
      <c r="A14" s="168">
        <v>2.0</v>
      </c>
      <c r="B14" s="182" t="s">
        <v>28</v>
      </c>
      <c r="C14" s="170">
        <v>4.0</v>
      </c>
      <c r="D14" s="171">
        <v>30.0</v>
      </c>
      <c r="E14" s="171">
        <v>40.0</v>
      </c>
      <c r="F14" s="172">
        <v>50.0</v>
      </c>
      <c r="G14" s="172">
        <v>60.0</v>
      </c>
      <c r="H14" s="171">
        <v>10.0</v>
      </c>
      <c r="I14" s="171">
        <v>20.0</v>
      </c>
      <c r="J14" s="173">
        <f t="shared" si="26"/>
        <v>2</v>
      </c>
      <c r="K14" s="173">
        <f t="shared" si="27"/>
        <v>2.4</v>
      </c>
      <c r="L14" s="174">
        <f t="shared" si="28"/>
        <v>100</v>
      </c>
      <c r="M14" s="175">
        <f t="shared" si="29"/>
        <v>30</v>
      </c>
      <c r="N14" s="175">
        <f t="shared" si="30"/>
        <v>40</v>
      </c>
      <c r="O14" s="175">
        <f t="shared" si="31"/>
        <v>50</v>
      </c>
      <c r="P14" s="175">
        <f t="shared" si="32"/>
        <v>60</v>
      </c>
      <c r="Q14" s="175">
        <f t="shared" si="33"/>
        <v>10</v>
      </c>
      <c r="R14" s="175">
        <f t="shared" si="34"/>
        <v>20</v>
      </c>
      <c r="S14" s="175">
        <f t="shared" ref="S14:T14" si="39">M14+O14</f>
        <v>80</v>
      </c>
      <c r="T14" s="175">
        <f t="shared" si="39"/>
        <v>100</v>
      </c>
      <c r="U14" s="176">
        <f t="shared" si="36"/>
        <v>80</v>
      </c>
      <c r="V14" s="177">
        <f t="shared" si="37"/>
        <v>90</v>
      </c>
      <c r="W14" s="178" t="s">
        <v>90</v>
      </c>
      <c r="X14" s="170">
        <v>8.0</v>
      </c>
      <c r="Y14" s="170">
        <v>4.0</v>
      </c>
      <c r="Z14" s="179">
        <f t="shared" si="38"/>
        <v>140</v>
      </c>
      <c r="AA14" s="183"/>
      <c r="AB14" s="184"/>
    </row>
    <row r="15">
      <c r="A15" s="168">
        <v>2.0</v>
      </c>
      <c r="B15" s="182" t="s">
        <v>29</v>
      </c>
      <c r="C15" s="170">
        <v>8.0</v>
      </c>
      <c r="D15" s="171">
        <v>30.0</v>
      </c>
      <c r="E15" s="171">
        <v>40.0</v>
      </c>
      <c r="F15" s="172">
        <v>40.0</v>
      </c>
      <c r="G15" s="172">
        <v>50.0</v>
      </c>
      <c r="H15" s="171">
        <v>20.0</v>
      </c>
      <c r="I15" s="171">
        <v>30.0</v>
      </c>
      <c r="J15" s="173">
        <f t="shared" si="26"/>
        <v>3.2</v>
      </c>
      <c r="K15" s="173">
        <f t="shared" si="27"/>
        <v>4</v>
      </c>
      <c r="L15" s="174">
        <f t="shared" si="28"/>
        <v>200</v>
      </c>
      <c r="M15" s="175">
        <f t="shared" si="29"/>
        <v>60</v>
      </c>
      <c r="N15" s="175">
        <f t="shared" si="30"/>
        <v>80</v>
      </c>
      <c r="O15" s="175">
        <f t="shared" si="31"/>
        <v>80</v>
      </c>
      <c r="P15" s="175">
        <f t="shared" si="32"/>
        <v>100</v>
      </c>
      <c r="Q15" s="175">
        <f t="shared" si="33"/>
        <v>40</v>
      </c>
      <c r="R15" s="175">
        <f t="shared" si="34"/>
        <v>60</v>
      </c>
      <c r="S15" s="175">
        <f t="shared" ref="S15:T15" si="40">M15+O15</f>
        <v>140</v>
      </c>
      <c r="T15" s="175">
        <f t="shared" si="40"/>
        <v>180</v>
      </c>
      <c r="U15" s="176">
        <f t="shared" si="36"/>
        <v>140</v>
      </c>
      <c r="V15" s="177">
        <f t="shared" si="37"/>
        <v>160</v>
      </c>
      <c r="W15" s="178" t="s">
        <v>91</v>
      </c>
      <c r="X15" s="170">
        <v>2.0</v>
      </c>
      <c r="Y15" s="170">
        <v>2.0</v>
      </c>
      <c r="Z15" s="179">
        <f t="shared" si="38"/>
        <v>70</v>
      </c>
      <c r="AA15" s="185">
        <f t="shared" ref="AA15:AB15" si="41">AA12/35</f>
        <v>34.78571429</v>
      </c>
      <c r="AB15" s="186">
        <f t="shared" si="41"/>
        <v>37.71428571</v>
      </c>
    </row>
    <row r="16">
      <c r="A16" s="168">
        <v>2.0</v>
      </c>
      <c r="B16" s="182" t="s">
        <v>30</v>
      </c>
      <c r="C16" s="170">
        <v>6.0</v>
      </c>
      <c r="D16" s="171">
        <v>50.0</v>
      </c>
      <c r="E16" s="171">
        <v>70.0</v>
      </c>
      <c r="F16" s="172">
        <v>20.0</v>
      </c>
      <c r="G16" s="172">
        <v>30.0</v>
      </c>
      <c r="H16" s="171">
        <v>10.0</v>
      </c>
      <c r="I16" s="171">
        <v>20.0</v>
      </c>
      <c r="J16" s="173">
        <f t="shared" si="26"/>
        <v>1.2</v>
      </c>
      <c r="K16" s="173">
        <f t="shared" si="27"/>
        <v>1.8</v>
      </c>
      <c r="L16" s="174">
        <f t="shared" si="28"/>
        <v>150</v>
      </c>
      <c r="M16" s="175">
        <f t="shared" si="29"/>
        <v>75</v>
      </c>
      <c r="N16" s="175">
        <f t="shared" si="30"/>
        <v>105</v>
      </c>
      <c r="O16" s="175">
        <f t="shared" si="31"/>
        <v>30</v>
      </c>
      <c r="P16" s="175">
        <f t="shared" si="32"/>
        <v>45</v>
      </c>
      <c r="Q16" s="175">
        <f t="shared" si="33"/>
        <v>15</v>
      </c>
      <c r="R16" s="175">
        <f t="shared" si="34"/>
        <v>30</v>
      </c>
      <c r="S16" s="175">
        <f t="shared" ref="S16:T16" si="42">M16+O16</f>
        <v>105</v>
      </c>
      <c r="T16" s="175">
        <f t="shared" si="42"/>
        <v>150</v>
      </c>
      <c r="U16" s="176">
        <f t="shared" si="36"/>
        <v>120</v>
      </c>
      <c r="V16" s="177">
        <f t="shared" si="37"/>
        <v>135</v>
      </c>
      <c r="W16" s="178" t="s">
        <v>92</v>
      </c>
      <c r="X16" s="170">
        <v>2.0</v>
      </c>
      <c r="Y16" s="170">
        <v>1.0</v>
      </c>
      <c r="Z16" s="179">
        <f t="shared" si="38"/>
        <v>35</v>
      </c>
      <c r="AA16" s="187"/>
      <c r="AB16" s="187"/>
    </row>
    <row r="17">
      <c r="A17" s="168">
        <v>2.0</v>
      </c>
      <c r="B17" s="182" t="s">
        <v>31</v>
      </c>
      <c r="C17" s="170">
        <v>6.0</v>
      </c>
      <c r="D17" s="171">
        <v>40.0</v>
      </c>
      <c r="E17" s="171">
        <v>50.0</v>
      </c>
      <c r="F17" s="172">
        <v>20.0</v>
      </c>
      <c r="G17" s="172">
        <v>40.0</v>
      </c>
      <c r="H17" s="171">
        <v>10.0</v>
      </c>
      <c r="I17" s="171">
        <v>20.0</v>
      </c>
      <c r="J17" s="173">
        <f t="shared" si="26"/>
        <v>1.2</v>
      </c>
      <c r="K17" s="173">
        <f t="shared" si="27"/>
        <v>2.4</v>
      </c>
      <c r="L17" s="174">
        <f t="shared" si="28"/>
        <v>150</v>
      </c>
      <c r="M17" s="175">
        <f t="shared" si="29"/>
        <v>60</v>
      </c>
      <c r="N17" s="175">
        <f t="shared" si="30"/>
        <v>75</v>
      </c>
      <c r="O17" s="175">
        <f t="shared" si="31"/>
        <v>30</v>
      </c>
      <c r="P17" s="175">
        <f t="shared" si="32"/>
        <v>60</v>
      </c>
      <c r="Q17" s="175">
        <f t="shared" si="33"/>
        <v>15</v>
      </c>
      <c r="R17" s="175">
        <f t="shared" si="34"/>
        <v>30</v>
      </c>
      <c r="S17" s="175">
        <f t="shared" ref="S17:T17" si="43">M17+O17</f>
        <v>90</v>
      </c>
      <c r="T17" s="175">
        <f t="shared" si="43"/>
        <v>135</v>
      </c>
      <c r="U17" s="176">
        <f t="shared" si="36"/>
        <v>120</v>
      </c>
      <c r="V17" s="177">
        <f t="shared" si="37"/>
        <v>135</v>
      </c>
      <c r="W17" s="178" t="s">
        <v>93</v>
      </c>
      <c r="X17" s="170">
        <v>1.0</v>
      </c>
      <c r="Y17" s="170">
        <v>1.0</v>
      </c>
      <c r="Z17" s="179">
        <f t="shared" si="38"/>
        <v>35</v>
      </c>
      <c r="AA17" s="187">
        <f>SUM(Z12:Z17)</f>
        <v>490</v>
      </c>
      <c r="AB17" s="187"/>
    </row>
    <row r="18">
      <c r="A18" s="168">
        <v>2.0</v>
      </c>
      <c r="B18" s="182" t="s">
        <v>32</v>
      </c>
      <c r="C18" s="170">
        <v>6.0</v>
      </c>
      <c r="D18" s="171">
        <v>50.0</v>
      </c>
      <c r="E18" s="171">
        <v>60.0</v>
      </c>
      <c r="F18" s="172">
        <v>20.0</v>
      </c>
      <c r="G18" s="172">
        <v>30.0</v>
      </c>
      <c r="H18" s="171">
        <v>10.0</v>
      </c>
      <c r="I18" s="171">
        <v>20.0</v>
      </c>
      <c r="J18" s="173">
        <f t="shared" si="26"/>
        <v>1.2</v>
      </c>
      <c r="K18" s="173">
        <f t="shared" si="27"/>
        <v>1.8</v>
      </c>
      <c r="L18" s="174">
        <f t="shared" si="28"/>
        <v>150</v>
      </c>
      <c r="M18" s="175">
        <f t="shared" si="29"/>
        <v>75</v>
      </c>
      <c r="N18" s="175">
        <f t="shared" si="30"/>
        <v>90</v>
      </c>
      <c r="O18" s="175">
        <f t="shared" si="31"/>
        <v>30</v>
      </c>
      <c r="P18" s="175">
        <f t="shared" si="32"/>
        <v>45</v>
      </c>
      <c r="Q18" s="175">
        <f t="shared" si="33"/>
        <v>15</v>
      </c>
      <c r="R18" s="175">
        <f t="shared" si="34"/>
        <v>30</v>
      </c>
      <c r="S18" s="175">
        <f t="shared" ref="S18:T18" si="44">M18+O18</f>
        <v>105</v>
      </c>
      <c r="T18" s="175">
        <f t="shared" si="44"/>
        <v>135</v>
      </c>
      <c r="U18" s="176">
        <f t="shared" si="36"/>
        <v>120</v>
      </c>
      <c r="V18" s="177">
        <f t="shared" si="37"/>
        <v>135</v>
      </c>
      <c r="W18" s="188" t="s">
        <v>95</v>
      </c>
      <c r="X18" s="182"/>
      <c r="Y18" s="189">
        <v>1.0</v>
      </c>
      <c r="Z18" s="190">
        <v>35.0</v>
      </c>
      <c r="AA18" s="187"/>
      <c r="AB18" s="187"/>
    </row>
    <row r="19">
      <c r="A19" s="191" t="s">
        <v>25</v>
      </c>
      <c r="B19" s="192"/>
      <c r="C19" s="193">
        <f>SUM(C12:C18)</f>
        <v>37</v>
      </c>
      <c r="D19" s="193"/>
      <c r="E19" s="193"/>
      <c r="F19" s="193"/>
      <c r="G19" s="193"/>
      <c r="H19" s="193"/>
      <c r="I19" s="193"/>
      <c r="J19" s="194">
        <f t="shared" ref="J19:K19" si="45">SUM(J12:J18)</f>
        <v>10.7</v>
      </c>
      <c r="K19" s="194">
        <f t="shared" si="45"/>
        <v>15.3</v>
      </c>
      <c r="L19" s="195"/>
      <c r="M19" s="194">
        <f t="shared" ref="M19:V19" si="46">SUM(M12:M18)</f>
        <v>357.5</v>
      </c>
      <c r="N19" s="194">
        <f t="shared" si="46"/>
        <v>465</v>
      </c>
      <c r="O19" s="194">
        <f t="shared" si="46"/>
        <v>267.5</v>
      </c>
      <c r="P19" s="194">
        <f t="shared" si="46"/>
        <v>382.5</v>
      </c>
      <c r="Q19" s="194">
        <f t="shared" si="46"/>
        <v>130</v>
      </c>
      <c r="R19" s="194">
        <f t="shared" si="46"/>
        <v>232.5</v>
      </c>
      <c r="S19" s="196">
        <f t="shared" si="46"/>
        <v>625</v>
      </c>
      <c r="T19" s="196">
        <f t="shared" si="46"/>
        <v>847.5</v>
      </c>
      <c r="U19" s="197">
        <f t="shared" si="46"/>
        <v>692.5</v>
      </c>
      <c r="V19" s="198">
        <f t="shared" si="46"/>
        <v>795</v>
      </c>
      <c r="W19" s="199"/>
      <c r="X19" s="194">
        <f t="shared" ref="X19:Z19" si="47">SUM(X12:X18)</f>
        <v>25</v>
      </c>
      <c r="Y19" s="196">
        <f t="shared" si="47"/>
        <v>15</v>
      </c>
      <c r="Z19" s="200">
        <f t="shared" si="47"/>
        <v>525</v>
      </c>
      <c r="AA19" s="60"/>
      <c r="AB19" s="60"/>
    </row>
    <row r="20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ht="15.75" customHeight="1">
      <c r="A21" s="154">
        <v>3.0</v>
      </c>
      <c r="B21" s="201" t="s">
        <v>33</v>
      </c>
      <c r="C21" s="156">
        <v>4.0</v>
      </c>
      <c r="D21" s="157">
        <v>60.0</v>
      </c>
      <c r="E21" s="157">
        <v>80.0</v>
      </c>
      <c r="F21" s="158">
        <v>10.0</v>
      </c>
      <c r="G21" s="158">
        <v>20.0</v>
      </c>
      <c r="H21" s="157">
        <v>10.0</v>
      </c>
      <c r="I21" s="157">
        <v>20.0</v>
      </c>
      <c r="J21" s="159">
        <f t="shared" ref="J21:J27" si="49">(C21*F21)/100</f>
        <v>0.4</v>
      </c>
      <c r="K21" s="159">
        <f t="shared" ref="K21:K27" si="50">C21*G21/100</f>
        <v>0.8</v>
      </c>
      <c r="L21" s="160">
        <f t="shared" ref="L21:L27" si="51">C21*25</f>
        <v>100</v>
      </c>
      <c r="M21" s="161">
        <f t="shared" ref="M21:M27" si="52">C21*25*D21/100</f>
        <v>60</v>
      </c>
      <c r="N21" s="161">
        <f t="shared" ref="N21:N27" si="53">C21*25*E21/100</f>
        <v>80</v>
      </c>
      <c r="O21" s="161">
        <f t="shared" ref="O21:O27" si="54">C21*25*F21/100</f>
        <v>10</v>
      </c>
      <c r="P21" s="161">
        <f t="shared" ref="P21:P27" si="55">C21*25*G21/100</f>
        <v>20</v>
      </c>
      <c r="Q21" s="161">
        <f t="shared" ref="Q21:Q27" si="56">C21*25*H21/100</f>
        <v>10</v>
      </c>
      <c r="R21" s="161">
        <f t="shared" ref="R21:R27" si="57">C21*25*I21/100</f>
        <v>20</v>
      </c>
      <c r="S21" s="161">
        <f t="shared" ref="S21:T21" si="48">M21+O21</f>
        <v>70</v>
      </c>
      <c r="T21" s="161">
        <f t="shared" si="48"/>
        <v>100</v>
      </c>
      <c r="U21" s="162">
        <f t="shared" ref="U21:U27" si="59">L21-R21</f>
        <v>80</v>
      </c>
      <c r="V21" s="163">
        <f t="shared" ref="V21:V27" si="60">L21-Q21</f>
        <v>90</v>
      </c>
      <c r="W21" s="164" t="s">
        <v>86</v>
      </c>
      <c r="X21" s="156">
        <v>8.0</v>
      </c>
      <c r="Y21" s="156">
        <v>4.0</v>
      </c>
      <c r="Z21" s="165">
        <f t="shared" ref="Z21:Z26" si="61">Y21*35</f>
        <v>140</v>
      </c>
      <c r="AA21" s="202">
        <f>Z28+U28</f>
        <v>1185</v>
      </c>
      <c r="AB21" s="167">
        <f>Z28+V28</f>
        <v>1280</v>
      </c>
      <c r="AC21" s="136">
        <v>1225.0</v>
      </c>
    </row>
    <row r="22" ht="15.75" customHeight="1">
      <c r="A22" s="168">
        <v>3.0</v>
      </c>
      <c r="B22" s="203" t="s">
        <v>34</v>
      </c>
      <c r="C22" s="170">
        <v>4.0</v>
      </c>
      <c r="D22" s="171">
        <v>20.0</v>
      </c>
      <c r="E22" s="171">
        <v>40.0</v>
      </c>
      <c r="F22" s="172">
        <v>20.0</v>
      </c>
      <c r="G22" s="172">
        <v>50.0</v>
      </c>
      <c r="H22" s="171">
        <v>20.0</v>
      </c>
      <c r="I22" s="171">
        <v>30.0</v>
      </c>
      <c r="J22" s="173">
        <f t="shared" si="49"/>
        <v>0.8</v>
      </c>
      <c r="K22" s="173">
        <f t="shared" si="50"/>
        <v>2</v>
      </c>
      <c r="L22" s="174">
        <f t="shared" si="51"/>
        <v>100</v>
      </c>
      <c r="M22" s="175">
        <f t="shared" si="52"/>
        <v>20</v>
      </c>
      <c r="N22" s="175">
        <f t="shared" si="53"/>
        <v>40</v>
      </c>
      <c r="O22" s="175">
        <f t="shared" si="54"/>
        <v>20</v>
      </c>
      <c r="P22" s="175">
        <f t="shared" si="55"/>
        <v>50</v>
      </c>
      <c r="Q22" s="175">
        <f t="shared" si="56"/>
        <v>20</v>
      </c>
      <c r="R22" s="175">
        <f t="shared" si="57"/>
        <v>30</v>
      </c>
      <c r="S22" s="175">
        <f t="shared" ref="S22:T22" si="58">M22+O22</f>
        <v>40</v>
      </c>
      <c r="T22" s="175">
        <f t="shared" si="58"/>
        <v>90</v>
      </c>
      <c r="U22" s="176">
        <f t="shared" si="59"/>
        <v>70</v>
      </c>
      <c r="V22" s="177">
        <f t="shared" si="60"/>
        <v>80</v>
      </c>
      <c r="W22" s="178" t="s">
        <v>87</v>
      </c>
      <c r="X22" s="170">
        <v>4.0</v>
      </c>
      <c r="Y22" s="170">
        <v>2.0</v>
      </c>
      <c r="Z22" s="179">
        <f t="shared" si="61"/>
        <v>70</v>
      </c>
      <c r="AA22" s="180" t="s">
        <v>88</v>
      </c>
      <c r="AB22" s="204" t="s">
        <v>89</v>
      </c>
    </row>
    <row r="23" ht="15.75" customHeight="1">
      <c r="A23" s="168">
        <v>3.0</v>
      </c>
      <c r="B23" s="203" t="s">
        <v>35</v>
      </c>
      <c r="C23" s="170">
        <v>8.0</v>
      </c>
      <c r="D23" s="171">
        <v>30.0</v>
      </c>
      <c r="E23" s="171">
        <v>40.0</v>
      </c>
      <c r="F23" s="172">
        <v>40.0</v>
      </c>
      <c r="G23" s="172">
        <v>50.0</v>
      </c>
      <c r="H23" s="171">
        <v>20.0</v>
      </c>
      <c r="I23" s="171">
        <v>30.0</v>
      </c>
      <c r="J23" s="173">
        <f t="shared" si="49"/>
        <v>3.2</v>
      </c>
      <c r="K23" s="173">
        <f t="shared" si="50"/>
        <v>4</v>
      </c>
      <c r="L23" s="174">
        <f t="shared" si="51"/>
        <v>200</v>
      </c>
      <c r="M23" s="175">
        <f t="shared" si="52"/>
        <v>60</v>
      </c>
      <c r="N23" s="175">
        <f t="shared" si="53"/>
        <v>80</v>
      </c>
      <c r="O23" s="175">
        <f t="shared" si="54"/>
        <v>80</v>
      </c>
      <c r="P23" s="175">
        <f t="shared" si="55"/>
        <v>100</v>
      </c>
      <c r="Q23" s="175">
        <f t="shared" si="56"/>
        <v>40</v>
      </c>
      <c r="R23" s="175">
        <f t="shared" si="57"/>
        <v>60</v>
      </c>
      <c r="S23" s="175">
        <f t="shared" ref="S23:T23" si="62">M23+O23</f>
        <v>140</v>
      </c>
      <c r="T23" s="175">
        <f t="shared" si="62"/>
        <v>180</v>
      </c>
      <c r="U23" s="176">
        <f t="shared" si="59"/>
        <v>140</v>
      </c>
      <c r="V23" s="177">
        <f t="shared" si="60"/>
        <v>160</v>
      </c>
      <c r="W23" s="178" t="s">
        <v>90</v>
      </c>
      <c r="X23" s="170">
        <v>6.0</v>
      </c>
      <c r="Y23" s="170">
        <v>3.0</v>
      </c>
      <c r="Z23" s="179">
        <f t="shared" si="61"/>
        <v>105</v>
      </c>
      <c r="AA23" s="183"/>
      <c r="AB23" s="205"/>
    </row>
    <row r="24" ht="15.75" customHeight="1">
      <c r="A24" s="168">
        <v>3.0</v>
      </c>
      <c r="B24" s="203" t="s">
        <v>36</v>
      </c>
      <c r="C24" s="170">
        <v>2.0</v>
      </c>
      <c r="D24" s="171">
        <v>20.0</v>
      </c>
      <c r="E24" s="171">
        <v>30.0</v>
      </c>
      <c r="F24" s="172">
        <v>40.0</v>
      </c>
      <c r="G24" s="172">
        <v>60.0</v>
      </c>
      <c r="H24" s="171">
        <v>20.0</v>
      </c>
      <c r="I24" s="171">
        <v>30.0</v>
      </c>
      <c r="J24" s="173">
        <f t="shared" si="49"/>
        <v>0.8</v>
      </c>
      <c r="K24" s="173">
        <f t="shared" si="50"/>
        <v>1.2</v>
      </c>
      <c r="L24" s="174">
        <f t="shared" si="51"/>
        <v>50</v>
      </c>
      <c r="M24" s="175">
        <f t="shared" si="52"/>
        <v>10</v>
      </c>
      <c r="N24" s="175">
        <f t="shared" si="53"/>
        <v>15</v>
      </c>
      <c r="O24" s="175">
        <f t="shared" si="54"/>
        <v>20</v>
      </c>
      <c r="P24" s="175">
        <f t="shared" si="55"/>
        <v>30</v>
      </c>
      <c r="Q24" s="175">
        <f t="shared" si="56"/>
        <v>10</v>
      </c>
      <c r="R24" s="175">
        <f t="shared" si="57"/>
        <v>15</v>
      </c>
      <c r="S24" s="175">
        <f t="shared" ref="S24:T24" si="63">M24+O24</f>
        <v>30</v>
      </c>
      <c r="T24" s="175">
        <f t="shared" si="63"/>
        <v>45</v>
      </c>
      <c r="U24" s="176">
        <f t="shared" si="59"/>
        <v>35</v>
      </c>
      <c r="V24" s="177">
        <f t="shared" si="60"/>
        <v>40</v>
      </c>
      <c r="W24" s="178" t="s">
        <v>91</v>
      </c>
      <c r="X24" s="170">
        <v>2.0</v>
      </c>
      <c r="Y24" s="170">
        <v>2.0</v>
      </c>
      <c r="Z24" s="179">
        <f t="shared" si="61"/>
        <v>70</v>
      </c>
      <c r="AA24" s="206">
        <f t="shared" ref="AA24:AB24" si="64">AA21/35</f>
        <v>33.85714286</v>
      </c>
      <c r="AB24" s="186">
        <f t="shared" si="64"/>
        <v>36.57142857</v>
      </c>
    </row>
    <row r="25" ht="15.75" customHeight="1">
      <c r="A25" s="168">
        <v>3.0</v>
      </c>
      <c r="B25" s="203" t="s">
        <v>37</v>
      </c>
      <c r="C25" s="170">
        <v>6.0</v>
      </c>
      <c r="D25" s="171">
        <v>10.0</v>
      </c>
      <c r="E25" s="171">
        <v>20.0</v>
      </c>
      <c r="F25" s="172">
        <v>50.0</v>
      </c>
      <c r="G25" s="172">
        <v>70.0</v>
      </c>
      <c r="H25" s="171">
        <v>20.0</v>
      </c>
      <c r="I25" s="171">
        <v>30.0</v>
      </c>
      <c r="J25" s="173">
        <f t="shared" si="49"/>
        <v>3</v>
      </c>
      <c r="K25" s="173">
        <f t="shared" si="50"/>
        <v>4.2</v>
      </c>
      <c r="L25" s="174">
        <f t="shared" si="51"/>
        <v>150</v>
      </c>
      <c r="M25" s="175">
        <f t="shared" si="52"/>
        <v>15</v>
      </c>
      <c r="N25" s="175">
        <f t="shared" si="53"/>
        <v>30</v>
      </c>
      <c r="O25" s="175">
        <f t="shared" si="54"/>
        <v>75</v>
      </c>
      <c r="P25" s="175">
        <f t="shared" si="55"/>
        <v>105</v>
      </c>
      <c r="Q25" s="175">
        <f t="shared" si="56"/>
        <v>30</v>
      </c>
      <c r="R25" s="175">
        <f t="shared" si="57"/>
        <v>45</v>
      </c>
      <c r="S25" s="175">
        <f t="shared" ref="S25:T25" si="65">M25+O25</f>
        <v>90</v>
      </c>
      <c r="T25" s="175">
        <f t="shared" si="65"/>
        <v>135</v>
      </c>
      <c r="U25" s="176">
        <f t="shared" si="59"/>
        <v>105</v>
      </c>
      <c r="V25" s="177">
        <f t="shared" si="60"/>
        <v>120</v>
      </c>
      <c r="W25" s="178" t="s">
        <v>92</v>
      </c>
      <c r="X25" s="170">
        <v>2.0</v>
      </c>
      <c r="Y25" s="170">
        <v>1.0</v>
      </c>
      <c r="Z25" s="179">
        <f t="shared" si="61"/>
        <v>35</v>
      </c>
      <c r="AA25" s="187"/>
      <c r="AB25" s="187"/>
    </row>
    <row r="26" ht="15.75" customHeight="1">
      <c r="A26" s="168">
        <v>3.0</v>
      </c>
      <c r="B26" s="203" t="s">
        <v>38</v>
      </c>
      <c r="C26" s="170">
        <v>6.0</v>
      </c>
      <c r="D26" s="171">
        <v>30.0</v>
      </c>
      <c r="E26" s="171">
        <v>50.0</v>
      </c>
      <c r="F26" s="172">
        <v>30.0</v>
      </c>
      <c r="G26" s="172">
        <v>40.0</v>
      </c>
      <c r="H26" s="171">
        <v>20.0</v>
      </c>
      <c r="I26" s="171">
        <v>30.0</v>
      </c>
      <c r="J26" s="173">
        <f t="shared" si="49"/>
        <v>1.8</v>
      </c>
      <c r="K26" s="173">
        <f t="shared" si="50"/>
        <v>2.4</v>
      </c>
      <c r="L26" s="174">
        <f t="shared" si="51"/>
        <v>150</v>
      </c>
      <c r="M26" s="175">
        <f t="shared" si="52"/>
        <v>45</v>
      </c>
      <c r="N26" s="175">
        <f t="shared" si="53"/>
        <v>75</v>
      </c>
      <c r="O26" s="175">
        <f t="shared" si="54"/>
        <v>45</v>
      </c>
      <c r="P26" s="175">
        <f t="shared" si="55"/>
        <v>60</v>
      </c>
      <c r="Q26" s="175">
        <f t="shared" si="56"/>
        <v>30</v>
      </c>
      <c r="R26" s="175">
        <f t="shared" si="57"/>
        <v>45</v>
      </c>
      <c r="S26" s="175">
        <f t="shared" ref="S26:T26" si="66">M26+O26</f>
        <v>90</v>
      </c>
      <c r="T26" s="175">
        <f t="shared" si="66"/>
        <v>135</v>
      </c>
      <c r="U26" s="176">
        <f t="shared" si="59"/>
        <v>105</v>
      </c>
      <c r="V26" s="177">
        <f t="shared" si="60"/>
        <v>120</v>
      </c>
      <c r="W26" s="178" t="s">
        <v>93</v>
      </c>
      <c r="X26" s="170">
        <v>1.0</v>
      </c>
      <c r="Y26" s="170">
        <v>1.0</v>
      </c>
      <c r="Z26" s="207">
        <f t="shared" si="61"/>
        <v>35</v>
      </c>
      <c r="AA26" s="187">
        <f>SUM(Z21:Z26)</f>
        <v>455</v>
      </c>
      <c r="AB26" s="60"/>
    </row>
    <row r="27" ht="15.75" customHeight="1">
      <c r="A27" s="168">
        <v>3.0</v>
      </c>
      <c r="B27" s="203" t="s">
        <v>39</v>
      </c>
      <c r="C27" s="170">
        <v>8.0</v>
      </c>
      <c r="D27" s="171">
        <v>20.0</v>
      </c>
      <c r="E27" s="171">
        <v>30.0</v>
      </c>
      <c r="F27" s="172">
        <v>50.0</v>
      </c>
      <c r="G27" s="172">
        <v>70.0</v>
      </c>
      <c r="H27" s="171">
        <v>10.0</v>
      </c>
      <c r="I27" s="171">
        <v>20.0</v>
      </c>
      <c r="J27" s="173">
        <f t="shared" si="49"/>
        <v>4</v>
      </c>
      <c r="K27" s="173">
        <f t="shared" si="50"/>
        <v>5.6</v>
      </c>
      <c r="L27" s="174">
        <f t="shared" si="51"/>
        <v>200</v>
      </c>
      <c r="M27" s="175">
        <f t="shared" si="52"/>
        <v>40</v>
      </c>
      <c r="N27" s="175">
        <f t="shared" si="53"/>
        <v>60</v>
      </c>
      <c r="O27" s="175">
        <f t="shared" si="54"/>
        <v>100</v>
      </c>
      <c r="P27" s="175">
        <f t="shared" si="55"/>
        <v>140</v>
      </c>
      <c r="Q27" s="175">
        <f t="shared" si="56"/>
        <v>20</v>
      </c>
      <c r="R27" s="175">
        <f t="shared" si="57"/>
        <v>40</v>
      </c>
      <c r="S27" s="175">
        <f t="shared" ref="S27:T27" si="67">M27+O27</f>
        <v>140</v>
      </c>
      <c r="T27" s="175">
        <f t="shared" si="67"/>
        <v>200</v>
      </c>
      <c r="U27" s="176">
        <f t="shared" si="59"/>
        <v>160</v>
      </c>
      <c r="V27" s="177">
        <f t="shared" si="60"/>
        <v>180</v>
      </c>
      <c r="W27" s="188" t="s">
        <v>95</v>
      </c>
      <c r="X27" s="182"/>
      <c r="Y27" s="189">
        <v>1.0</v>
      </c>
      <c r="Z27" s="190">
        <v>35.0</v>
      </c>
      <c r="AA27" s="60"/>
      <c r="AB27" s="60"/>
    </row>
    <row r="28" ht="15.75" customHeight="1">
      <c r="A28" s="208" t="s">
        <v>25</v>
      </c>
      <c r="B28" s="192"/>
      <c r="C28" s="193">
        <f>SUM(C21:C27)</f>
        <v>38</v>
      </c>
      <c r="D28" s="193"/>
      <c r="E28" s="193"/>
      <c r="F28" s="193"/>
      <c r="G28" s="193"/>
      <c r="H28" s="193"/>
      <c r="I28" s="193"/>
      <c r="J28" s="194">
        <f t="shared" ref="J28:K28" si="68">SUM(J21:J27)</f>
        <v>14</v>
      </c>
      <c r="K28" s="194">
        <f t="shared" si="68"/>
        <v>20.2</v>
      </c>
      <c r="L28" s="195"/>
      <c r="M28" s="194">
        <f t="shared" ref="M28:V28" si="69">SUM(M21:M27)</f>
        <v>250</v>
      </c>
      <c r="N28" s="194">
        <f t="shared" si="69"/>
        <v>380</v>
      </c>
      <c r="O28" s="194">
        <f t="shared" si="69"/>
        <v>350</v>
      </c>
      <c r="P28" s="194">
        <f t="shared" si="69"/>
        <v>505</v>
      </c>
      <c r="Q28" s="194">
        <f t="shared" si="69"/>
        <v>160</v>
      </c>
      <c r="R28" s="194">
        <f t="shared" si="69"/>
        <v>255</v>
      </c>
      <c r="S28" s="196">
        <f t="shared" si="69"/>
        <v>600</v>
      </c>
      <c r="T28" s="196">
        <f t="shared" si="69"/>
        <v>885</v>
      </c>
      <c r="U28" s="197">
        <f t="shared" si="69"/>
        <v>695</v>
      </c>
      <c r="V28" s="198">
        <f t="shared" si="69"/>
        <v>790</v>
      </c>
      <c r="W28" s="199"/>
      <c r="X28" s="194">
        <f t="shared" ref="X28:Z28" si="70">SUM(X21:X27)</f>
        <v>23</v>
      </c>
      <c r="Y28" s="196">
        <f t="shared" si="70"/>
        <v>14</v>
      </c>
      <c r="Z28" s="200">
        <f t="shared" si="70"/>
        <v>490</v>
      </c>
      <c r="AA28" s="60"/>
      <c r="AB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ht="15.75" customHeight="1">
      <c r="A30" s="154">
        <v>4.0</v>
      </c>
      <c r="B30" s="209" t="s">
        <v>40</v>
      </c>
      <c r="C30" s="156">
        <v>4.0</v>
      </c>
      <c r="D30" s="157">
        <v>20.0</v>
      </c>
      <c r="E30" s="157">
        <v>30.0</v>
      </c>
      <c r="F30" s="158">
        <v>50.0</v>
      </c>
      <c r="G30" s="158">
        <v>60.0</v>
      </c>
      <c r="H30" s="157">
        <v>10.0</v>
      </c>
      <c r="I30" s="157">
        <v>20.0</v>
      </c>
      <c r="J30" s="210">
        <f t="shared" ref="J30:J35" si="72">(C30*F30)/100</f>
        <v>2</v>
      </c>
      <c r="K30" s="210">
        <f t="shared" ref="K30:K35" si="73">(C30*G30)/100</f>
        <v>2.4</v>
      </c>
      <c r="L30" s="160">
        <f t="shared" ref="L30:L35" si="74">C30*25</f>
        <v>100</v>
      </c>
      <c r="M30" s="161">
        <f t="shared" ref="M30:M35" si="75">C30*25*D30/100</f>
        <v>20</v>
      </c>
      <c r="N30" s="161">
        <f t="shared" ref="N30:N35" si="76">C30*25*E30/100</f>
        <v>30</v>
      </c>
      <c r="O30" s="161">
        <f t="shared" ref="O30:O35" si="77">C30*25*F30/100</f>
        <v>50</v>
      </c>
      <c r="P30" s="161">
        <f t="shared" ref="P30:P35" si="78">C30*25*G30/100</f>
        <v>60</v>
      </c>
      <c r="Q30" s="161">
        <f t="shared" ref="Q30:Q35" si="79">C30*25*H30/100</f>
        <v>10</v>
      </c>
      <c r="R30" s="161">
        <f t="shared" ref="R30:R35" si="80">C30*25*I30/100</f>
        <v>20</v>
      </c>
      <c r="S30" s="161">
        <f t="shared" ref="S30:T30" si="71">M30+O30</f>
        <v>70</v>
      </c>
      <c r="T30" s="161">
        <f t="shared" si="71"/>
        <v>90</v>
      </c>
      <c r="U30" s="162">
        <f t="shared" ref="U30:U35" si="82">L30-R30</f>
        <v>80</v>
      </c>
      <c r="V30" s="163">
        <f t="shared" ref="V30:V35" si="83">L30-Q30</f>
        <v>90</v>
      </c>
      <c r="W30" s="164" t="s">
        <v>86</v>
      </c>
      <c r="X30" s="156">
        <v>8.0</v>
      </c>
      <c r="Y30" s="156">
        <v>4.0</v>
      </c>
      <c r="Z30" s="165">
        <f t="shared" ref="Z30:Z36" si="84">Y30*32</f>
        <v>128</v>
      </c>
      <c r="AA30" s="202">
        <f>Z38+U38</f>
        <v>1142</v>
      </c>
      <c r="AB30" s="167">
        <f>Z38+V38</f>
        <v>1237</v>
      </c>
      <c r="AC30" s="211">
        <v>1120.0</v>
      </c>
    </row>
    <row r="31" ht="15.75" customHeight="1">
      <c r="A31" s="168">
        <v>4.0</v>
      </c>
      <c r="B31" s="212" t="s">
        <v>41</v>
      </c>
      <c r="C31" s="170">
        <v>6.0</v>
      </c>
      <c r="D31" s="171">
        <v>30.0</v>
      </c>
      <c r="E31" s="171">
        <v>40.0</v>
      </c>
      <c r="F31" s="172">
        <v>40.0</v>
      </c>
      <c r="G31" s="172">
        <v>60.0</v>
      </c>
      <c r="H31" s="171">
        <v>10.0</v>
      </c>
      <c r="I31" s="171">
        <v>20.0</v>
      </c>
      <c r="J31" s="213">
        <f t="shared" si="72"/>
        <v>2.4</v>
      </c>
      <c r="K31" s="213">
        <f t="shared" si="73"/>
        <v>3.6</v>
      </c>
      <c r="L31" s="174">
        <f t="shared" si="74"/>
        <v>150</v>
      </c>
      <c r="M31" s="175">
        <f t="shared" si="75"/>
        <v>45</v>
      </c>
      <c r="N31" s="175">
        <f t="shared" si="76"/>
        <v>60</v>
      </c>
      <c r="O31" s="175">
        <f t="shared" si="77"/>
        <v>60</v>
      </c>
      <c r="P31" s="175">
        <f t="shared" si="78"/>
        <v>90</v>
      </c>
      <c r="Q31" s="175">
        <f t="shared" si="79"/>
        <v>15</v>
      </c>
      <c r="R31" s="175">
        <f t="shared" si="80"/>
        <v>30</v>
      </c>
      <c r="S31" s="175">
        <f t="shared" ref="S31:T31" si="81">M31+O31</f>
        <v>105</v>
      </c>
      <c r="T31" s="175">
        <f t="shared" si="81"/>
        <v>150</v>
      </c>
      <c r="U31" s="176">
        <f t="shared" si="82"/>
        <v>120</v>
      </c>
      <c r="V31" s="177">
        <f t="shared" si="83"/>
        <v>135</v>
      </c>
      <c r="W31" s="178" t="s">
        <v>87</v>
      </c>
      <c r="X31" s="170">
        <v>4.0</v>
      </c>
      <c r="Y31" s="170">
        <v>2.0</v>
      </c>
      <c r="Z31" s="207">
        <f t="shared" si="84"/>
        <v>64</v>
      </c>
      <c r="AA31" s="180" t="s">
        <v>88</v>
      </c>
      <c r="AB31" s="204" t="s">
        <v>89</v>
      </c>
    </row>
    <row r="32" ht="15.75" customHeight="1">
      <c r="A32" s="168">
        <v>4.0</v>
      </c>
      <c r="B32" s="212" t="s">
        <v>42</v>
      </c>
      <c r="C32" s="170">
        <v>6.0</v>
      </c>
      <c r="D32" s="171">
        <v>20.0</v>
      </c>
      <c r="E32" s="171">
        <v>30.0</v>
      </c>
      <c r="F32" s="172">
        <v>50.0</v>
      </c>
      <c r="G32" s="172">
        <v>60.0</v>
      </c>
      <c r="H32" s="171">
        <v>20.0</v>
      </c>
      <c r="I32" s="171">
        <v>30.0</v>
      </c>
      <c r="J32" s="213">
        <f t="shared" si="72"/>
        <v>3</v>
      </c>
      <c r="K32" s="213">
        <f t="shared" si="73"/>
        <v>3.6</v>
      </c>
      <c r="L32" s="174">
        <f t="shared" si="74"/>
        <v>150</v>
      </c>
      <c r="M32" s="175">
        <f t="shared" si="75"/>
        <v>30</v>
      </c>
      <c r="N32" s="175">
        <f t="shared" si="76"/>
        <v>45</v>
      </c>
      <c r="O32" s="175">
        <f t="shared" si="77"/>
        <v>75</v>
      </c>
      <c r="P32" s="175">
        <f t="shared" si="78"/>
        <v>90</v>
      </c>
      <c r="Q32" s="175">
        <f t="shared" si="79"/>
        <v>30</v>
      </c>
      <c r="R32" s="175">
        <f t="shared" si="80"/>
        <v>45</v>
      </c>
      <c r="S32" s="175">
        <f t="shared" ref="S32:T32" si="85">M32+O32</f>
        <v>105</v>
      </c>
      <c r="T32" s="175">
        <f t="shared" si="85"/>
        <v>135</v>
      </c>
      <c r="U32" s="176">
        <f t="shared" si="82"/>
        <v>105</v>
      </c>
      <c r="V32" s="177">
        <f t="shared" si="83"/>
        <v>120</v>
      </c>
      <c r="W32" s="178" t="s">
        <v>90</v>
      </c>
      <c r="X32" s="170">
        <v>6.0</v>
      </c>
      <c r="Y32" s="170">
        <v>3.0</v>
      </c>
      <c r="Z32" s="207">
        <f t="shared" si="84"/>
        <v>96</v>
      </c>
      <c r="AA32" s="183"/>
      <c r="AB32" s="205"/>
    </row>
    <row r="33" ht="15.75" customHeight="1">
      <c r="A33" s="168">
        <v>4.0</v>
      </c>
      <c r="B33" s="212" t="s">
        <v>43</v>
      </c>
      <c r="C33" s="170">
        <v>6.0</v>
      </c>
      <c r="D33" s="171">
        <v>10.0</v>
      </c>
      <c r="E33" s="171">
        <v>20.0</v>
      </c>
      <c r="F33" s="172">
        <v>50.0</v>
      </c>
      <c r="G33" s="172">
        <v>70.0</v>
      </c>
      <c r="H33" s="171">
        <v>20.0</v>
      </c>
      <c r="I33" s="171">
        <v>30.0</v>
      </c>
      <c r="J33" s="213">
        <f t="shared" si="72"/>
        <v>3</v>
      </c>
      <c r="K33" s="213">
        <f t="shared" si="73"/>
        <v>4.2</v>
      </c>
      <c r="L33" s="174">
        <f t="shared" si="74"/>
        <v>150</v>
      </c>
      <c r="M33" s="175">
        <f t="shared" si="75"/>
        <v>15</v>
      </c>
      <c r="N33" s="175">
        <f t="shared" si="76"/>
        <v>30</v>
      </c>
      <c r="O33" s="175">
        <f t="shared" si="77"/>
        <v>75</v>
      </c>
      <c r="P33" s="175">
        <f t="shared" si="78"/>
        <v>105</v>
      </c>
      <c r="Q33" s="175">
        <f t="shared" si="79"/>
        <v>30</v>
      </c>
      <c r="R33" s="175">
        <f t="shared" si="80"/>
        <v>45</v>
      </c>
      <c r="S33" s="175">
        <f t="shared" ref="S33:T33" si="86">M33+O33</f>
        <v>90</v>
      </c>
      <c r="T33" s="175">
        <f t="shared" si="86"/>
        <v>135</v>
      </c>
      <c r="U33" s="176">
        <f t="shared" si="82"/>
        <v>105</v>
      </c>
      <c r="V33" s="177">
        <f t="shared" si="83"/>
        <v>120</v>
      </c>
      <c r="W33" s="178" t="s">
        <v>91</v>
      </c>
      <c r="X33" s="170">
        <v>2.0</v>
      </c>
      <c r="Y33" s="170">
        <v>2.0</v>
      </c>
      <c r="Z33" s="207">
        <f t="shared" si="84"/>
        <v>64</v>
      </c>
      <c r="AA33" s="206">
        <f t="shared" ref="AA33:AB33" si="87">AA30/32</f>
        <v>35.6875</v>
      </c>
      <c r="AB33" s="186">
        <f t="shared" si="87"/>
        <v>38.65625</v>
      </c>
    </row>
    <row r="34" ht="15.75" customHeight="1">
      <c r="A34" s="168">
        <v>4.0</v>
      </c>
      <c r="B34" s="212" t="s">
        <v>44</v>
      </c>
      <c r="C34" s="170">
        <v>4.0</v>
      </c>
      <c r="D34" s="171">
        <v>30.0</v>
      </c>
      <c r="E34" s="171">
        <v>40.0</v>
      </c>
      <c r="F34" s="172">
        <v>30.0</v>
      </c>
      <c r="G34" s="172">
        <v>40.0</v>
      </c>
      <c r="H34" s="171">
        <v>20.0</v>
      </c>
      <c r="I34" s="171">
        <v>40.0</v>
      </c>
      <c r="J34" s="213">
        <f t="shared" si="72"/>
        <v>1.2</v>
      </c>
      <c r="K34" s="213">
        <f t="shared" si="73"/>
        <v>1.6</v>
      </c>
      <c r="L34" s="174">
        <f t="shared" si="74"/>
        <v>100</v>
      </c>
      <c r="M34" s="175">
        <f t="shared" si="75"/>
        <v>30</v>
      </c>
      <c r="N34" s="175">
        <f t="shared" si="76"/>
        <v>40</v>
      </c>
      <c r="O34" s="175">
        <f t="shared" si="77"/>
        <v>30</v>
      </c>
      <c r="P34" s="175">
        <f t="shared" si="78"/>
        <v>40</v>
      </c>
      <c r="Q34" s="175">
        <f t="shared" si="79"/>
        <v>20</v>
      </c>
      <c r="R34" s="175">
        <f t="shared" si="80"/>
        <v>40</v>
      </c>
      <c r="S34" s="175">
        <f t="shared" ref="S34:T34" si="88">M34+O34</f>
        <v>60</v>
      </c>
      <c r="T34" s="175">
        <f t="shared" si="88"/>
        <v>80</v>
      </c>
      <c r="U34" s="176">
        <f t="shared" si="82"/>
        <v>60</v>
      </c>
      <c r="V34" s="177">
        <f t="shared" si="83"/>
        <v>80</v>
      </c>
      <c r="W34" s="178" t="s">
        <v>96</v>
      </c>
      <c r="X34" s="170">
        <v>3.0</v>
      </c>
      <c r="Y34" s="170">
        <v>2.0</v>
      </c>
      <c r="Z34" s="207">
        <f t="shared" si="84"/>
        <v>64</v>
      </c>
      <c r="AA34" s="187"/>
      <c r="AB34" s="187"/>
    </row>
    <row r="35" ht="15.75" customHeight="1">
      <c r="A35" s="168">
        <v>4.0</v>
      </c>
      <c r="B35" s="212" t="s">
        <v>39</v>
      </c>
      <c r="C35" s="170">
        <v>8.0</v>
      </c>
      <c r="D35" s="171">
        <v>20.0</v>
      </c>
      <c r="E35" s="171">
        <v>30.0</v>
      </c>
      <c r="F35" s="172">
        <v>50.0</v>
      </c>
      <c r="G35" s="172">
        <v>70.0</v>
      </c>
      <c r="H35" s="171">
        <v>10.0</v>
      </c>
      <c r="I35" s="171">
        <v>20.0</v>
      </c>
      <c r="J35" s="213">
        <f t="shared" si="72"/>
        <v>4</v>
      </c>
      <c r="K35" s="213">
        <f t="shared" si="73"/>
        <v>5.6</v>
      </c>
      <c r="L35" s="174">
        <f t="shared" si="74"/>
        <v>200</v>
      </c>
      <c r="M35" s="175">
        <f t="shared" si="75"/>
        <v>40</v>
      </c>
      <c r="N35" s="175">
        <f t="shared" si="76"/>
        <v>60</v>
      </c>
      <c r="O35" s="175">
        <f t="shared" si="77"/>
        <v>100</v>
      </c>
      <c r="P35" s="175">
        <f t="shared" si="78"/>
        <v>140</v>
      </c>
      <c r="Q35" s="175">
        <f t="shared" si="79"/>
        <v>20</v>
      </c>
      <c r="R35" s="175">
        <f t="shared" si="80"/>
        <v>40</v>
      </c>
      <c r="S35" s="175">
        <f t="shared" ref="S35:T35" si="89">M35+O35</f>
        <v>140</v>
      </c>
      <c r="T35" s="175">
        <f t="shared" si="89"/>
        <v>200</v>
      </c>
      <c r="U35" s="176">
        <f t="shared" si="82"/>
        <v>160</v>
      </c>
      <c r="V35" s="177">
        <f t="shared" si="83"/>
        <v>180</v>
      </c>
      <c r="W35" s="178" t="s">
        <v>97</v>
      </c>
      <c r="X35" s="170">
        <v>2.0</v>
      </c>
      <c r="Y35" s="170">
        <v>1.0</v>
      </c>
      <c r="Z35" s="207">
        <f t="shared" si="84"/>
        <v>32</v>
      </c>
      <c r="AA35" s="60"/>
      <c r="AB35" s="60"/>
    </row>
    <row r="36" ht="15.75" customHeight="1">
      <c r="A36" s="168"/>
      <c r="B36" s="212"/>
      <c r="C36" s="175"/>
      <c r="D36" s="171"/>
      <c r="E36" s="171"/>
      <c r="F36" s="172"/>
      <c r="G36" s="172"/>
      <c r="H36" s="171"/>
      <c r="I36" s="171"/>
      <c r="J36" s="213"/>
      <c r="K36" s="213"/>
      <c r="L36" s="174"/>
      <c r="M36" s="175"/>
      <c r="N36" s="175"/>
      <c r="O36" s="175"/>
      <c r="P36" s="175"/>
      <c r="Q36" s="175"/>
      <c r="R36" s="175"/>
      <c r="S36" s="175"/>
      <c r="T36" s="175"/>
      <c r="U36" s="176"/>
      <c r="V36" s="177"/>
      <c r="W36" s="178" t="s">
        <v>93</v>
      </c>
      <c r="X36" s="170">
        <v>1.0</v>
      </c>
      <c r="Y36" s="170">
        <v>1.0</v>
      </c>
      <c r="Z36" s="207">
        <f t="shared" si="84"/>
        <v>32</v>
      </c>
      <c r="AA36" s="60">
        <f>SUM(Z30:Z36)</f>
        <v>480</v>
      </c>
      <c r="AB36" s="60"/>
    </row>
    <row r="37" ht="15.75" customHeight="1">
      <c r="A37" s="168"/>
      <c r="B37" s="212"/>
      <c r="C37" s="175"/>
      <c r="D37" s="171"/>
      <c r="E37" s="171"/>
      <c r="F37" s="172"/>
      <c r="G37" s="172"/>
      <c r="H37" s="171"/>
      <c r="I37" s="171"/>
      <c r="J37" s="213"/>
      <c r="K37" s="213"/>
      <c r="L37" s="174"/>
      <c r="M37" s="175"/>
      <c r="N37" s="175"/>
      <c r="O37" s="175"/>
      <c r="P37" s="175"/>
      <c r="Q37" s="175"/>
      <c r="R37" s="175"/>
      <c r="S37" s="175"/>
      <c r="T37" s="175"/>
      <c r="U37" s="176"/>
      <c r="V37" s="177"/>
      <c r="W37" s="188" t="s">
        <v>95</v>
      </c>
      <c r="X37" s="182"/>
      <c r="Y37" s="189">
        <v>1.0</v>
      </c>
      <c r="Z37" s="190">
        <v>32.0</v>
      </c>
      <c r="AA37" s="60"/>
      <c r="AB37" s="60"/>
    </row>
    <row r="38" ht="15.75" customHeight="1">
      <c r="A38" s="191" t="s">
        <v>25</v>
      </c>
      <c r="B38" s="192"/>
      <c r="C38" s="193">
        <f>SUM(C30:C37)</f>
        <v>34</v>
      </c>
      <c r="D38" s="193"/>
      <c r="E38" s="193"/>
      <c r="F38" s="193"/>
      <c r="G38" s="193"/>
      <c r="H38" s="193"/>
      <c r="I38" s="193"/>
      <c r="J38" s="194">
        <f t="shared" ref="J38:K38" si="90">SUM(J30:J37)</f>
        <v>15.6</v>
      </c>
      <c r="K38" s="194">
        <f t="shared" si="90"/>
        <v>21</v>
      </c>
      <c r="L38" s="195"/>
      <c r="M38" s="194">
        <f t="shared" ref="M38:T38" si="91">SUM(M30:M37)</f>
        <v>180</v>
      </c>
      <c r="N38" s="194">
        <f t="shared" si="91"/>
        <v>265</v>
      </c>
      <c r="O38" s="194">
        <f t="shared" si="91"/>
        <v>390</v>
      </c>
      <c r="P38" s="194">
        <f t="shared" si="91"/>
        <v>525</v>
      </c>
      <c r="Q38" s="194">
        <f t="shared" si="91"/>
        <v>125</v>
      </c>
      <c r="R38" s="194">
        <f t="shared" si="91"/>
        <v>220</v>
      </c>
      <c r="S38" s="196">
        <f t="shared" si="91"/>
        <v>570</v>
      </c>
      <c r="T38" s="196">
        <f t="shared" si="91"/>
        <v>790</v>
      </c>
      <c r="U38" s="214">
        <f t="shared" ref="U38:V38" si="92">SUM(U30:U35)</f>
        <v>630</v>
      </c>
      <c r="V38" s="215">
        <f t="shared" si="92"/>
        <v>725</v>
      </c>
      <c r="W38" s="199"/>
      <c r="X38" s="194">
        <f t="shared" ref="X38:Z38" si="93">SUM(X30:X37)</f>
        <v>26</v>
      </c>
      <c r="Y38" s="196">
        <f t="shared" si="93"/>
        <v>16</v>
      </c>
      <c r="Z38" s="200">
        <f t="shared" si="93"/>
        <v>512</v>
      </c>
      <c r="AA38" s="60"/>
      <c r="AB38" s="60"/>
    </row>
    <row r="39" ht="15.75" customHeight="1">
      <c r="A39" s="216" t="s">
        <v>45</v>
      </c>
      <c r="B39" s="209"/>
      <c r="C39" s="156"/>
      <c r="D39" s="156"/>
      <c r="E39" s="156"/>
      <c r="F39" s="156"/>
      <c r="G39" s="156"/>
      <c r="H39" s="156"/>
      <c r="I39" s="156"/>
      <c r="J39" s="161"/>
      <c r="K39" s="161"/>
      <c r="L39" s="160"/>
      <c r="M39" s="161"/>
      <c r="N39" s="161"/>
      <c r="O39" s="161"/>
      <c r="P39" s="161"/>
      <c r="Q39" s="161"/>
      <c r="R39" s="161"/>
      <c r="S39" s="217"/>
      <c r="T39" s="218"/>
      <c r="U39" s="60"/>
      <c r="V39" s="60"/>
      <c r="W39" s="60"/>
      <c r="X39" s="60"/>
      <c r="Y39" s="60"/>
      <c r="Z39" s="60"/>
      <c r="AA39" s="60"/>
      <c r="AB39" s="60"/>
    </row>
    <row r="40" ht="15.75" customHeight="1">
      <c r="A40" s="219">
        <v>3.0</v>
      </c>
      <c r="B40" s="220" t="s">
        <v>46</v>
      </c>
      <c r="C40" s="170">
        <v>8.0</v>
      </c>
      <c r="D40" s="171">
        <v>20.0</v>
      </c>
      <c r="E40" s="171">
        <v>30.0</v>
      </c>
      <c r="F40" s="172">
        <v>50.0</v>
      </c>
      <c r="G40" s="172">
        <v>70.0</v>
      </c>
      <c r="H40" s="171">
        <v>10.0</v>
      </c>
      <c r="I40" s="171">
        <v>20.0</v>
      </c>
      <c r="J40" s="173">
        <f t="shared" ref="J40:J47" si="95">(C40*F40)/100</f>
        <v>4</v>
      </c>
      <c r="K40" s="173">
        <f t="shared" ref="K40:K47" si="96">C40*G40/100</f>
        <v>5.6</v>
      </c>
      <c r="L40" s="174">
        <f t="shared" ref="L40:L47" si="97">C40*25</f>
        <v>200</v>
      </c>
      <c r="M40" s="175">
        <f t="shared" ref="M40:M47" si="98">C40*25*D40/100</f>
        <v>40</v>
      </c>
      <c r="N40" s="175">
        <f t="shared" ref="N40:N47" si="99">C40*25*E40/100</f>
        <v>60</v>
      </c>
      <c r="O40" s="175">
        <f t="shared" ref="O40:O47" si="100">C40*25*F40/100</f>
        <v>100</v>
      </c>
      <c r="P40" s="175">
        <f t="shared" ref="P40:P47" si="101">C40*25*G40/100</f>
        <v>140</v>
      </c>
      <c r="Q40" s="175">
        <f t="shared" ref="Q40:Q47" si="102">C40*25*H40/100</f>
        <v>20</v>
      </c>
      <c r="R40" s="175">
        <f t="shared" ref="R40:R47" si="103">C40*25*I40/100</f>
        <v>40</v>
      </c>
      <c r="S40" s="175">
        <f t="shared" ref="S40:T40" si="94">M40+O40</f>
        <v>140</v>
      </c>
      <c r="T40" s="221">
        <f t="shared" si="94"/>
        <v>200</v>
      </c>
      <c r="U40" s="60"/>
      <c r="V40" s="60"/>
      <c r="W40" s="60"/>
      <c r="X40" s="60"/>
      <c r="Y40" s="60"/>
      <c r="Z40" s="60"/>
      <c r="AA40" s="60"/>
      <c r="AB40" s="60"/>
    </row>
    <row r="41" ht="15.75" customHeight="1">
      <c r="A41" s="219">
        <v>3.0</v>
      </c>
      <c r="B41" s="212" t="s">
        <v>47</v>
      </c>
      <c r="C41" s="170">
        <v>8.0</v>
      </c>
      <c r="D41" s="171">
        <v>20.0</v>
      </c>
      <c r="E41" s="171">
        <v>30.0</v>
      </c>
      <c r="F41" s="172">
        <v>50.0</v>
      </c>
      <c r="G41" s="172">
        <v>70.0</v>
      </c>
      <c r="H41" s="171">
        <v>10.0</v>
      </c>
      <c r="I41" s="171">
        <v>20.0</v>
      </c>
      <c r="J41" s="173">
        <f t="shared" si="95"/>
        <v>4</v>
      </c>
      <c r="K41" s="173">
        <f t="shared" si="96"/>
        <v>5.6</v>
      </c>
      <c r="L41" s="174">
        <f t="shared" si="97"/>
        <v>200</v>
      </c>
      <c r="M41" s="175">
        <f t="shared" si="98"/>
        <v>40</v>
      </c>
      <c r="N41" s="175">
        <f t="shared" si="99"/>
        <v>60</v>
      </c>
      <c r="O41" s="175">
        <f t="shared" si="100"/>
        <v>100</v>
      </c>
      <c r="P41" s="175">
        <f t="shared" si="101"/>
        <v>140</v>
      </c>
      <c r="Q41" s="175">
        <f t="shared" si="102"/>
        <v>20</v>
      </c>
      <c r="R41" s="175">
        <f t="shared" si="103"/>
        <v>40</v>
      </c>
      <c r="S41" s="175">
        <f t="shared" ref="S41:T41" si="104">M41+O41</f>
        <v>140</v>
      </c>
      <c r="T41" s="221">
        <f t="shared" si="104"/>
        <v>200</v>
      </c>
      <c r="U41" s="60"/>
      <c r="V41" s="60"/>
      <c r="W41" s="60"/>
      <c r="X41" s="60"/>
      <c r="Y41" s="60"/>
      <c r="Z41" s="60"/>
      <c r="AA41" s="60"/>
      <c r="AB41" s="60"/>
    </row>
    <row r="42" ht="15.75" customHeight="1">
      <c r="A42" s="219">
        <v>3.0</v>
      </c>
      <c r="B42" s="212" t="s">
        <v>48</v>
      </c>
      <c r="C42" s="170">
        <v>8.0</v>
      </c>
      <c r="D42" s="171">
        <v>20.0</v>
      </c>
      <c r="E42" s="171">
        <v>30.0</v>
      </c>
      <c r="F42" s="172">
        <v>50.0</v>
      </c>
      <c r="G42" s="172">
        <v>70.0</v>
      </c>
      <c r="H42" s="171">
        <v>10.0</v>
      </c>
      <c r="I42" s="171">
        <v>20.0</v>
      </c>
      <c r="J42" s="173">
        <f t="shared" si="95"/>
        <v>4</v>
      </c>
      <c r="K42" s="173">
        <f t="shared" si="96"/>
        <v>5.6</v>
      </c>
      <c r="L42" s="174">
        <f t="shared" si="97"/>
        <v>200</v>
      </c>
      <c r="M42" s="175">
        <f t="shared" si="98"/>
        <v>40</v>
      </c>
      <c r="N42" s="175">
        <f t="shared" si="99"/>
        <v>60</v>
      </c>
      <c r="O42" s="175">
        <f t="shared" si="100"/>
        <v>100</v>
      </c>
      <c r="P42" s="175">
        <f t="shared" si="101"/>
        <v>140</v>
      </c>
      <c r="Q42" s="175">
        <f t="shared" si="102"/>
        <v>20</v>
      </c>
      <c r="R42" s="175">
        <f t="shared" si="103"/>
        <v>40</v>
      </c>
      <c r="S42" s="175">
        <f t="shared" ref="S42:T42" si="105">M42+O42</f>
        <v>140</v>
      </c>
      <c r="T42" s="221">
        <f t="shared" si="105"/>
        <v>200</v>
      </c>
      <c r="U42" s="60"/>
      <c r="V42" s="60"/>
      <c r="W42" s="60"/>
      <c r="X42" s="60"/>
      <c r="Y42" s="60"/>
      <c r="Z42" s="60"/>
      <c r="AA42" s="60"/>
      <c r="AB42" s="60"/>
    </row>
    <row r="43" ht="15.75" customHeight="1">
      <c r="A43" s="219">
        <v>3.0</v>
      </c>
      <c r="B43" s="212" t="s">
        <v>49</v>
      </c>
      <c r="C43" s="170">
        <v>8.0</v>
      </c>
      <c r="D43" s="171">
        <v>20.0</v>
      </c>
      <c r="E43" s="171">
        <v>30.0</v>
      </c>
      <c r="F43" s="172">
        <v>50.0</v>
      </c>
      <c r="G43" s="172">
        <v>70.0</v>
      </c>
      <c r="H43" s="171">
        <v>10.0</v>
      </c>
      <c r="I43" s="171">
        <v>20.0</v>
      </c>
      <c r="J43" s="173">
        <f t="shared" si="95"/>
        <v>4</v>
      </c>
      <c r="K43" s="173">
        <f t="shared" si="96"/>
        <v>5.6</v>
      </c>
      <c r="L43" s="174">
        <f t="shared" si="97"/>
        <v>200</v>
      </c>
      <c r="M43" s="175">
        <f t="shared" si="98"/>
        <v>40</v>
      </c>
      <c r="N43" s="175">
        <f t="shared" si="99"/>
        <v>60</v>
      </c>
      <c r="O43" s="175">
        <f t="shared" si="100"/>
        <v>100</v>
      </c>
      <c r="P43" s="175">
        <f t="shared" si="101"/>
        <v>140</v>
      </c>
      <c r="Q43" s="175">
        <f t="shared" si="102"/>
        <v>20</v>
      </c>
      <c r="R43" s="175">
        <f t="shared" si="103"/>
        <v>40</v>
      </c>
      <c r="S43" s="175">
        <f t="shared" ref="S43:T43" si="106">M43+O43</f>
        <v>140</v>
      </c>
      <c r="T43" s="221">
        <f t="shared" si="106"/>
        <v>200</v>
      </c>
      <c r="U43" s="60"/>
      <c r="V43" s="60"/>
      <c r="W43" s="60"/>
      <c r="X43" s="60"/>
      <c r="Y43" s="60"/>
      <c r="Z43" s="60"/>
      <c r="AA43" s="60"/>
      <c r="AB43" s="60"/>
    </row>
    <row r="44" ht="15.75" customHeight="1">
      <c r="A44" s="219">
        <v>4.0</v>
      </c>
      <c r="B44" s="212" t="s">
        <v>50</v>
      </c>
      <c r="C44" s="170">
        <v>8.0</v>
      </c>
      <c r="D44" s="171">
        <v>20.0</v>
      </c>
      <c r="E44" s="171">
        <v>30.0</v>
      </c>
      <c r="F44" s="172">
        <v>50.0</v>
      </c>
      <c r="G44" s="172">
        <v>70.0</v>
      </c>
      <c r="H44" s="171">
        <v>10.0</v>
      </c>
      <c r="I44" s="171">
        <v>20.0</v>
      </c>
      <c r="J44" s="173">
        <f t="shared" si="95"/>
        <v>4</v>
      </c>
      <c r="K44" s="173">
        <f t="shared" si="96"/>
        <v>5.6</v>
      </c>
      <c r="L44" s="174">
        <f t="shared" si="97"/>
        <v>200</v>
      </c>
      <c r="M44" s="175">
        <f t="shared" si="98"/>
        <v>40</v>
      </c>
      <c r="N44" s="175">
        <f t="shared" si="99"/>
        <v>60</v>
      </c>
      <c r="O44" s="175">
        <f t="shared" si="100"/>
        <v>100</v>
      </c>
      <c r="P44" s="175">
        <f t="shared" si="101"/>
        <v>140</v>
      </c>
      <c r="Q44" s="175">
        <f t="shared" si="102"/>
        <v>20</v>
      </c>
      <c r="R44" s="175">
        <f t="shared" si="103"/>
        <v>40</v>
      </c>
      <c r="S44" s="175">
        <f t="shared" ref="S44:T44" si="107">M44+O44</f>
        <v>140</v>
      </c>
      <c r="T44" s="221">
        <f t="shared" si="107"/>
        <v>200</v>
      </c>
      <c r="U44" s="60"/>
      <c r="V44" s="60"/>
      <c r="W44" s="60"/>
      <c r="X44" s="60"/>
      <c r="Y44" s="60"/>
      <c r="Z44" s="60"/>
      <c r="AA44" s="60"/>
      <c r="AB44" s="60"/>
    </row>
    <row r="45" ht="15.75" customHeight="1">
      <c r="A45" s="219">
        <v>4.0</v>
      </c>
      <c r="B45" s="212" t="s">
        <v>51</v>
      </c>
      <c r="C45" s="170">
        <v>8.0</v>
      </c>
      <c r="D45" s="171">
        <v>20.0</v>
      </c>
      <c r="E45" s="171">
        <v>30.0</v>
      </c>
      <c r="F45" s="172">
        <v>50.0</v>
      </c>
      <c r="G45" s="172">
        <v>70.0</v>
      </c>
      <c r="H45" s="171">
        <v>10.0</v>
      </c>
      <c r="I45" s="171">
        <v>20.0</v>
      </c>
      <c r="J45" s="173">
        <f t="shared" si="95"/>
        <v>4</v>
      </c>
      <c r="K45" s="173">
        <f t="shared" si="96"/>
        <v>5.6</v>
      </c>
      <c r="L45" s="174">
        <f t="shared" si="97"/>
        <v>200</v>
      </c>
      <c r="M45" s="175">
        <f t="shared" si="98"/>
        <v>40</v>
      </c>
      <c r="N45" s="175">
        <f t="shared" si="99"/>
        <v>60</v>
      </c>
      <c r="O45" s="175">
        <f t="shared" si="100"/>
        <v>100</v>
      </c>
      <c r="P45" s="175">
        <f t="shared" si="101"/>
        <v>140</v>
      </c>
      <c r="Q45" s="175">
        <f t="shared" si="102"/>
        <v>20</v>
      </c>
      <c r="R45" s="175">
        <f t="shared" si="103"/>
        <v>40</v>
      </c>
      <c r="S45" s="175">
        <f t="shared" ref="S45:T45" si="108">M45+O45</f>
        <v>140</v>
      </c>
      <c r="T45" s="221">
        <f t="shared" si="108"/>
        <v>200</v>
      </c>
      <c r="U45" s="60"/>
      <c r="V45" s="60"/>
      <c r="W45" s="60"/>
      <c r="X45" s="60"/>
      <c r="Y45" s="60"/>
      <c r="Z45" s="60"/>
      <c r="AA45" s="60"/>
      <c r="AB45" s="60"/>
    </row>
    <row r="46" ht="15.75" customHeight="1">
      <c r="A46" s="219">
        <v>4.0</v>
      </c>
      <c r="B46" s="212" t="s">
        <v>52</v>
      </c>
      <c r="C46" s="170">
        <v>8.0</v>
      </c>
      <c r="D46" s="171">
        <v>20.0</v>
      </c>
      <c r="E46" s="171">
        <v>30.0</v>
      </c>
      <c r="F46" s="172">
        <v>50.0</v>
      </c>
      <c r="G46" s="172">
        <v>70.0</v>
      </c>
      <c r="H46" s="171">
        <v>10.0</v>
      </c>
      <c r="I46" s="171">
        <v>20.0</v>
      </c>
      <c r="J46" s="173">
        <f t="shared" si="95"/>
        <v>4</v>
      </c>
      <c r="K46" s="173">
        <f t="shared" si="96"/>
        <v>5.6</v>
      </c>
      <c r="L46" s="174">
        <f t="shared" si="97"/>
        <v>200</v>
      </c>
      <c r="M46" s="175">
        <f t="shared" si="98"/>
        <v>40</v>
      </c>
      <c r="N46" s="175">
        <f t="shared" si="99"/>
        <v>60</v>
      </c>
      <c r="O46" s="175">
        <f t="shared" si="100"/>
        <v>100</v>
      </c>
      <c r="P46" s="175">
        <f t="shared" si="101"/>
        <v>140</v>
      </c>
      <c r="Q46" s="175">
        <f t="shared" si="102"/>
        <v>20</v>
      </c>
      <c r="R46" s="175">
        <f t="shared" si="103"/>
        <v>40</v>
      </c>
      <c r="S46" s="175">
        <f t="shared" ref="S46:T46" si="109">M46+O46</f>
        <v>140</v>
      </c>
      <c r="T46" s="221">
        <f t="shared" si="109"/>
        <v>200</v>
      </c>
      <c r="U46" s="60"/>
      <c r="V46" s="60"/>
      <c r="W46" s="60"/>
      <c r="X46" s="60"/>
      <c r="Y46" s="60"/>
      <c r="Z46" s="60"/>
      <c r="AA46" s="60"/>
      <c r="AB46" s="60"/>
    </row>
    <row r="47" ht="15.75" customHeight="1">
      <c r="A47" s="219">
        <v>4.0</v>
      </c>
      <c r="B47" s="203" t="s">
        <v>53</v>
      </c>
      <c r="C47" s="170">
        <v>8.0</v>
      </c>
      <c r="D47" s="171">
        <v>20.0</v>
      </c>
      <c r="E47" s="171">
        <v>30.0</v>
      </c>
      <c r="F47" s="172">
        <v>50.0</v>
      </c>
      <c r="G47" s="172">
        <v>70.0</v>
      </c>
      <c r="H47" s="171">
        <v>10.0</v>
      </c>
      <c r="I47" s="171">
        <v>20.0</v>
      </c>
      <c r="J47" s="173">
        <f t="shared" si="95"/>
        <v>4</v>
      </c>
      <c r="K47" s="173">
        <f t="shared" si="96"/>
        <v>5.6</v>
      </c>
      <c r="L47" s="174">
        <f t="shared" si="97"/>
        <v>200</v>
      </c>
      <c r="M47" s="175">
        <f t="shared" si="98"/>
        <v>40</v>
      </c>
      <c r="N47" s="175">
        <f t="shared" si="99"/>
        <v>60</v>
      </c>
      <c r="O47" s="175">
        <f t="shared" si="100"/>
        <v>100</v>
      </c>
      <c r="P47" s="175">
        <f t="shared" si="101"/>
        <v>140</v>
      </c>
      <c r="Q47" s="175">
        <f t="shared" si="102"/>
        <v>20</v>
      </c>
      <c r="R47" s="175">
        <f t="shared" si="103"/>
        <v>40</v>
      </c>
      <c r="S47" s="175">
        <f t="shared" ref="S47:T47" si="110">M47+O47</f>
        <v>140</v>
      </c>
      <c r="T47" s="221">
        <f t="shared" si="110"/>
        <v>200</v>
      </c>
      <c r="U47" s="60"/>
      <c r="V47" s="60"/>
      <c r="W47" s="60"/>
      <c r="X47" s="60"/>
      <c r="Y47" s="60"/>
      <c r="Z47" s="60"/>
      <c r="AA47" s="60"/>
      <c r="AB47" s="60"/>
    </row>
    <row r="48" ht="15.75" customHeight="1">
      <c r="A48" s="222" t="s">
        <v>54</v>
      </c>
      <c r="B48" s="223"/>
      <c r="C48" s="224">
        <v>16.0</v>
      </c>
      <c r="D48" s="225"/>
      <c r="E48" s="225"/>
      <c r="F48" s="226"/>
      <c r="G48" s="226"/>
      <c r="H48" s="225"/>
      <c r="I48" s="225"/>
      <c r="J48" s="227"/>
      <c r="K48" s="227"/>
      <c r="L48" s="228"/>
      <c r="M48" s="228"/>
      <c r="N48" s="228"/>
      <c r="O48" s="228"/>
      <c r="P48" s="228"/>
      <c r="Q48" s="228"/>
      <c r="R48" s="228"/>
      <c r="S48" s="228"/>
      <c r="T48" s="229"/>
      <c r="U48" s="60"/>
      <c r="V48" s="60"/>
      <c r="W48" s="60"/>
      <c r="X48" s="60"/>
      <c r="Y48" s="60"/>
      <c r="Z48" s="60"/>
      <c r="AA48" s="60"/>
      <c r="AB48" s="60"/>
    </row>
    <row r="49" ht="15.75" customHeight="1">
      <c r="A49" s="230" t="s">
        <v>55</v>
      </c>
      <c r="B49" s="231" t="s">
        <v>56</v>
      </c>
      <c r="C49" s="232">
        <f>C10+C19+C28+C38</f>
        <v>140</v>
      </c>
      <c r="D49" s="233"/>
      <c r="E49" s="233"/>
      <c r="F49" s="234"/>
      <c r="G49" s="234"/>
      <c r="H49" s="233"/>
      <c r="I49" s="233"/>
      <c r="J49" s="159"/>
      <c r="K49" s="159"/>
      <c r="L49" s="235"/>
      <c r="M49" s="235"/>
      <c r="N49" s="235"/>
      <c r="O49" s="235"/>
      <c r="P49" s="235"/>
      <c r="Q49" s="235"/>
      <c r="R49" s="235"/>
      <c r="S49" s="235"/>
      <c r="T49" s="236"/>
      <c r="U49" s="60"/>
      <c r="V49" s="60"/>
      <c r="W49" s="60"/>
      <c r="X49" s="60"/>
      <c r="Y49" s="60"/>
      <c r="Z49" s="60"/>
      <c r="AA49" s="60"/>
      <c r="AB49" s="60"/>
    </row>
    <row r="50" ht="15.75" customHeight="1">
      <c r="A50" s="76"/>
      <c r="B50" s="77" t="s">
        <v>57</v>
      </c>
      <c r="C50" s="237"/>
      <c r="D50" s="238"/>
      <c r="E50" s="238"/>
      <c r="F50" s="239"/>
      <c r="G50" s="239"/>
      <c r="H50" s="238"/>
      <c r="I50" s="238"/>
      <c r="J50" s="240">
        <f t="shared" ref="J50:K50" si="111">J10+J19+J28+J38</f>
        <v>50.9</v>
      </c>
      <c r="K50" s="240">
        <f t="shared" si="111"/>
        <v>72.3</v>
      </c>
      <c r="L50" s="241"/>
      <c r="M50" s="241"/>
      <c r="N50" s="241"/>
      <c r="O50" s="241"/>
      <c r="P50" s="241"/>
      <c r="Q50" s="241"/>
      <c r="R50" s="241"/>
      <c r="S50" s="241"/>
      <c r="T50" s="242"/>
      <c r="U50" s="60"/>
      <c r="V50" s="60"/>
      <c r="W50" s="60"/>
      <c r="X50" s="60"/>
      <c r="Y50" s="60"/>
      <c r="Z50" s="60"/>
      <c r="AA50" s="60"/>
      <c r="AB50" s="60"/>
    </row>
    <row r="51" ht="15.75" customHeight="1">
      <c r="A51" s="76"/>
      <c r="B51" s="243" t="s">
        <v>58</v>
      </c>
      <c r="C51" s="237">
        <f>X10+X19+X28+X38</f>
        <v>103</v>
      </c>
      <c r="D51" s="238"/>
      <c r="E51" s="238"/>
      <c r="F51" s="239"/>
      <c r="G51" s="239"/>
      <c r="H51" s="238"/>
      <c r="I51" s="238"/>
      <c r="J51" s="173"/>
      <c r="K51" s="173"/>
      <c r="L51" s="241"/>
      <c r="M51" s="241"/>
      <c r="N51" s="241"/>
      <c r="O51" s="241"/>
      <c r="P51" s="241"/>
      <c r="Q51" s="241"/>
      <c r="R51" s="241"/>
      <c r="S51" s="241"/>
      <c r="T51" s="242"/>
      <c r="U51" s="60"/>
      <c r="V51" s="60"/>
      <c r="W51" s="60"/>
      <c r="X51" s="60"/>
      <c r="Y51" s="60"/>
      <c r="Z51" s="60"/>
      <c r="AA51" s="60"/>
      <c r="AB51" s="60"/>
    </row>
    <row r="52" ht="15.75" customHeight="1">
      <c r="A52" s="84"/>
      <c r="B52" s="244" t="s">
        <v>55</v>
      </c>
      <c r="C52" s="245">
        <f>SUM(C49:C51)</f>
        <v>243</v>
      </c>
      <c r="D52" s="246"/>
      <c r="E52" s="246"/>
      <c r="F52" s="247"/>
      <c r="G52" s="247"/>
      <c r="H52" s="246"/>
      <c r="I52" s="246"/>
      <c r="J52" s="248"/>
      <c r="K52" s="248"/>
      <c r="L52" s="249"/>
      <c r="M52" s="249"/>
      <c r="N52" s="249"/>
      <c r="O52" s="249"/>
      <c r="P52" s="249"/>
      <c r="Q52" s="249"/>
      <c r="R52" s="249"/>
      <c r="S52" s="249"/>
      <c r="T52" s="250"/>
      <c r="U52" s="60"/>
      <c r="V52" s="60"/>
      <c r="W52" s="60"/>
      <c r="X52" s="60"/>
      <c r="Y52" s="60"/>
      <c r="Z52" s="60"/>
      <c r="AA52" s="60"/>
      <c r="AB52" s="60"/>
    </row>
    <row r="53" ht="15.75" customHeight="1">
      <c r="A53" s="92"/>
      <c r="B53" s="93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60"/>
      <c r="V53" s="60"/>
      <c r="W53" s="60"/>
      <c r="X53" s="60"/>
      <c r="Y53" s="60"/>
      <c r="Z53" s="60"/>
      <c r="AA53" s="60"/>
      <c r="AB53" s="60"/>
    </row>
    <row r="54" ht="15.75" customHeight="1">
      <c r="A54" s="92"/>
      <c r="B54" s="93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60"/>
      <c r="V54" s="60"/>
      <c r="W54" s="60"/>
      <c r="X54" s="60"/>
      <c r="Y54" s="60"/>
      <c r="Z54" s="60"/>
      <c r="AA54" s="60"/>
      <c r="AB54" s="60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1:E1"/>
    <mergeCell ref="A49:A52"/>
    <mergeCell ref="F1:G1"/>
    <mergeCell ref="H1:I1"/>
    <mergeCell ref="M1:N1"/>
    <mergeCell ref="O1:P1"/>
    <mergeCell ref="Q1:R1"/>
    <mergeCell ref="AA3:AA4"/>
    <mergeCell ref="AB3:AB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2023-10-16T10:32:43Z</dcterms:created>
  <dc:creator>Vesna Anđelić</dc:creator>
</cp:coreProperties>
</file>