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Izračun_4.2_GTT" sheetId="1" r:id="rId4"/>
    <sheet state="visible" name="OOP 4.2" sheetId="2" r:id="rId5"/>
    <sheet state="visible" name="Izračun_4.2_GTT_OPTEREĆENJE" sheetId="3" r:id="rId6"/>
  </sheets>
  <definedNames/>
  <calcPr/>
  <extLst>
    <ext uri="GoogleSheetsCustomDataVersion2">
      <go:sheetsCustomData xmlns:go="http://customooxmlschemas.google.com/" r:id="rId7" roundtripDataChecksum="RNoY3v9cO8eD/yaMDZuZogB5loeYJ4LP+qa28nalcCA="/>
    </ext>
  </extLst>
</workbook>
</file>

<file path=xl/sharedStrings.xml><?xml version="1.0" encoding="utf-8"?>
<sst xmlns="http://schemas.openxmlformats.org/spreadsheetml/2006/main" count="197" uniqueCount="96">
  <si>
    <t>OBVEZNI STRUKOVNI DIO/RAZRED</t>
  </si>
  <si>
    <t>MODUL</t>
  </si>
  <si>
    <t>CSVET</t>
  </si>
  <si>
    <t>VPUV %
 (od - do)</t>
  </si>
  <si>
    <t>UTR %
(od - do)</t>
  </si>
  <si>
    <t>SAP %
 (od - do)</t>
  </si>
  <si>
    <t>CSVET
UTR
min</t>
  </si>
  <si>
    <t>CSVET
UTR
max</t>
  </si>
  <si>
    <t>BROJ SATI 
OPTEREĆENJA</t>
  </si>
  <si>
    <t>VPUV sati
 (od - do)</t>
  </si>
  <si>
    <t>UTR sati
(od - do)</t>
  </si>
  <si>
    <t>SAP sati
 (od - do)</t>
  </si>
  <si>
    <t>VPUP+UTR
sati; min</t>
  </si>
  <si>
    <t>VPUP+UTR
sati; max</t>
  </si>
  <si>
    <t>OO dio
sati</t>
  </si>
  <si>
    <t>OO+VPUP+UTR
sati; min
UKUPNO</t>
  </si>
  <si>
    <t>OO+VPUP+UTR
sati; max
UKUPNO</t>
  </si>
  <si>
    <t>MAX sati
(35*35)</t>
  </si>
  <si>
    <t>Fizikalne veličine i mjerenja</t>
  </si>
  <si>
    <t>Računalna grafika</t>
  </si>
  <si>
    <t>Informatika za GT i AVT</t>
  </si>
  <si>
    <t>Vizualne komunikacije</t>
  </si>
  <si>
    <t>Financijska pismenost i poduzetništvo u sektoru</t>
  </si>
  <si>
    <t>Grafički proizvodi i materijali</t>
  </si>
  <si>
    <t>Ručne tehnike tiska</t>
  </si>
  <si>
    <t>ukupno</t>
  </si>
  <si>
    <t>Osnove mehanike materijalne točke</t>
  </si>
  <si>
    <t>Prezentacijski alati i vještine</t>
  </si>
  <si>
    <t>Tehnologija grafičke proizvodnje</t>
  </si>
  <si>
    <t>Osnove grafičkog oblikovanja za tisak</t>
  </si>
  <si>
    <t xml:space="preserve">Tiskarska boja i tiskovne podloge </t>
  </si>
  <si>
    <t xml:space="preserve">Tehnološki postupci u tisku </t>
  </si>
  <si>
    <t xml:space="preserve">Digitalni tisak </t>
  </si>
  <si>
    <t>Čovjek i zdravlje</t>
  </si>
  <si>
    <t xml:space="preserve">Kvaliteta grafičkog proizvoda </t>
  </si>
  <si>
    <t xml:space="preserve">Strojarstvo i automatizacija u grafičkoj proizvodnji </t>
  </si>
  <si>
    <t>Fleksotisak</t>
  </si>
  <si>
    <t xml:space="preserve">Tehnologija tiska – fleksotisak </t>
  </si>
  <si>
    <t xml:space="preserve">Održiva proizvodnja u odjelu tiska </t>
  </si>
  <si>
    <t>Izborni*</t>
  </si>
  <si>
    <t>Radni nalog i ponuda u grafičkoj proizvodnji</t>
  </si>
  <si>
    <t xml:space="preserve">Poslovanje i marketing u grafičkoj proizvodnji </t>
  </si>
  <si>
    <t>Offset tisak</t>
  </si>
  <si>
    <t>Tehnologija plošnog tiska – offset</t>
  </si>
  <si>
    <t>Sistematizacija proizvodnje u odjelu tiska</t>
  </si>
  <si>
    <t>IZBORNI DIO*</t>
  </si>
  <si>
    <t>Grafičko oblikovanje za tiskane sadržaje</t>
  </si>
  <si>
    <t>Tehnike tiska – umjetnički tisak</t>
  </si>
  <si>
    <t>Grafička dorada – meki uvezi</t>
  </si>
  <si>
    <t>Grafička dorada – tvrdi uvezi</t>
  </si>
  <si>
    <t>Grafička dorada – ambalaža</t>
  </si>
  <si>
    <t>Primijenjena fotografija</t>
  </si>
  <si>
    <t>UKUPNO IZBORNI DIO</t>
  </si>
  <si>
    <t>UKUPNO</t>
  </si>
  <si>
    <t>STRUKOVNI DIO</t>
  </si>
  <si>
    <t>UČENJE TEMELJENO NA RADU (min, max)</t>
  </si>
  <si>
    <t>Općeobrazovni dio</t>
  </si>
  <si>
    <t>Naziv nastavnoga predmeta</t>
  </si>
  <si>
    <t>Razred, sati, bodovi</t>
  </si>
  <si>
    <t>1. razred</t>
  </si>
  <si>
    <t>2. razred</t>
  </si>
  <si>
    <t>3. razred</t>
  </si>
  <si>
    <t>4. razred</t>
  </si>
  <si>
    <t>broj sati tjedno</t>
  </si>
  <si>
    <t>broj sati godišnje</t>
  </si>
  <si>
    <t>bodova</t>
  </si>
  <si>
    <t>Hrvatski jezik</t>
  </si>
  <si>
    <t>Strani jezik I</t>
  </si>
  <si>
    <t>Matematika</t>
  </si>
  <si>
    <t>Povijest</t>
  </si>
  <si>
    <t>Geografija</t>
  </si>
  <si>
    <t>Politika i</t>
  </si>
  <si>
    <t>gospodarstvo</t>
  </si>
  <si>
    <t>Tjelesna i</t>
  </si>
  <si>
    <t>zdravstvena kultura</t>
  </si>
  <si>
    <t>Vjeronauk/Etika</t>
  </si>
  <si>
    <t>Opterećenje
VPUP+UTR
(SAP max)</t>
  </si>
  <si>
    <t>Opterećenje
VPUP+UTR
(SAP min)</t>
  </si>
  <si>
    <t>OO PREDMET</t>
  </si>
  <si>
    <t>sati tjedno</t>
  </si>
  <si>
    <t>SATI UKUPNO OO</t>
  </si>
  <si>
    <t>OO + VPUP+UTR
 + SRO 
(SAP max)</t>
  </si>
  <si>
    <t>OO + VPUP+UTR
 + SRO 
(SAP min)</t>
  </si>
  <si>
    <t>HJ</t>
  </si>
  <si>
    <t>STR.J 1</t>
  </si>
  <si>
    <t>MIN
35 tj.</t>
  </si>
  <si>
    <t>MAX
35 tj.</t>
  </si>
  <si>
    <t>MAT</t>
  </si>
  <si>
    <t>TZK</t>
  </si>
  <si>
    <t>POV</t>
  </si>
  <si>
    <t>VJE/ET</t>
  </si>
  <si>
    <t>SRO</t>
  </si>
  <si>
    <t>MIN
32 tj.</t>
  </si>
  <si>
    <t>MAX
32 tj.</t>
  </si>
  <si>
    <t>GEO</t>
  </si>
  <si>
    <t>PIG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</si>
</sst>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8">
    <font>
      <sz val="11.0"/>
      <color theme="1"/>
      <name val="Aptos Narrow"/>
      <scheme val="minor"/>
    </font>
    <font>
      <b/>
      <sz val="11.0"/>
      <color theme="1"/>
      <name val="Calibri"/>
    </font>
    <font/>
    <font>
      <sz val="11.0"/>
      <color theme="1"/>
      <name val="Calibri"/>
    </font>
    <font>
      <b/>
      <sz val="11.0"/>
      <color rgb="FFC00000"/>
      <name val="Calibri"/>
    </font>
    <font>
      <sz val="11.0"/>
      <color rgb="FFC00000"/>
      <name val="Calibri"/>
    </font>
    <font>
      <b/>
      <sz val="11.0"/>
      <color rgb="FFFF0000"/>
      <name val="Calibri"/>
    </font>
    <font>
      <b/>
      <sz val="9.0"/>
      <color rgb="FF231F20"/>
      <name val="EB Garamond"/>
    </font>
    <font>
      <sz val="9.0"/>
      <color rgb="FF231F20"/>
      <name val="EB Garamond"/>
    </font>
    <font>
      <b/>
      <sz val="9.0"/>
      <color rgb="FFC00000"/>
      <name val="EB Garamond"/>
    </font>
    <font>
      <b/>
      <sz val="11.0"/>
      <color rgb="FF006100"/>
      <name val="Calibri"/>
    </font>
    <font>
      <b/>
      <sz val="11.0"/>
      <color rgb="FF9C0006"/>
      <name val="Calibri"/>
    </font>
    <font>
      <sz val="11.0"/>
      <color rgb="FF006100"/>
      <name val="Calibri"/>
    </font>
    <font>
      <sz val="11.0"/>
      <color rgb="FF9C0006"/>
      <name val="Calibri"/>
    </font>
    <font>
      <b/>
      <sz val="11.0"/>
      <color rgb="FF000000"/>
      <name val="Calibri"/>
    </font>
    <font>
      <sz val="11.0"/>
      <color rgb="FFFF0000"/>
      <name val="Calibri"/>
    </font>
    <font>
      <sz val="11.0"/>
      <color rgb="FF3F3F76"/>
      <name val="Calibri"/>
    </font>
    <font>
      <color theme="1"/>
      <name val="Aptos Narrow"/>
      <scheme val="minor"/>
    </font>
  </fonts>
  <fills count="15">
    <fill>
      <patternFill patternType="none"/>
    </fill>
    <fill>
      <patternFill patternType="lightGray"/>
    </fill>
    <fill>
      <patternFill patternType="solid">
        <fgColor rgb="FFD9F2D0"/>
        <bgColor rgb="FFD9F2D0"/>
      </patternFill>
    </fill>
    <fill>
      <patternFill patternType="solid">
        <fgColor rgb="FFCAEDFB"/>
        <bgColor rgb="FFCAEDFB"/>
      </patternFill>
    </fill>
    <fill>
      <patternFill patternType="solid">
        <fgColor rgb="FF00B0F0"/>
        <bgColor rgb="FF00B0F0"/>
      </patternFill>
    </fill>
    <fill>
      <patternFill patternType="solid">
        <fgColor theme="0"/>
        <bgColor theme="0"/>
      </patternFill>
    </fill>
    <fill>
      <patternFill patternType="solid">
        <fgColor rgb="FF92D050"/>
        <bgColor rgb="FF92D050"/>
      </patternFill>
    </fill>
    <fill>
      <patternFill patternType="solid">
        <fgColor rgb="FFFFFF00"/>
        <bgColor rgb="FFFFFF00"/>
      </patternFill>
    </fill>
    <fill>
      <patternFill patternType="solid">
        <fgColor rgb="FFA8D08D"/>
        <bgColor rgb="FFA8D08D"/>
      </patternFill>
    </fill>
    <fill>
      <patternFill patternType="solid">
        <fgColor rgb="FFC5E0B3"/>
        <bgColor rgb="FFC5E0B3"/>
      </patternFill>
    </fill>
    <fill>
      <patternFill patternType="solid">
        <fgColor rgb="FFE2EFD9"/>
        <bgColor rgb="FFE2EFD9"/>
      </patternFill>
    </fill>
    <fill>
      <patternFill patternType="solid">
        <fgColor rgb="FFFFFFFF"/>
        <bgColor rgb="FFFFFFFF"/>
      </patternFill>
    </fill>
    <fill>
      <patternFill patternType="solid">
        <fgColor rgb="FFC6EFCE"/>
        <bgColor rgb="FFC6EFCE"/>
      </patternFill>
    </fill>
    <fill>
      <patternFill patternType="solid">
        <fgColor rgb="FFFFC7CE"/>
        <bgColor rgb="FFFFC7CE"/>
      </patternFill>
    </fill>
    <fill>
      <patternFill patternType="solid">
        <fgColor rgb="FFFFCC99"/>
        <bgColor rgb="FFFFCC99"/>
      </patternFill>
    </fill>
  </fills>
  <borders count="64">
    <border/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</border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  <bottom/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/>
      <bottom/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/>
      <bottom style="medium">
        <color rgb="FF000000"/>
      </bottom>
    </border>
    <border>
      <left style="thin">
        <color rgb="FF000000"/>
      </left>
      <right/>
      <top style="medium">
        <color rgb="FF000000"/>
      </top>
      <bottom style="medium">
        <color rgb="FF000000"/>
      </bottom>
    </border>
    <border>
      <left/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/>
      <top/>
      <bottom style="thin">
        <color rgb="FF000000"/>
      </bottom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/>
      <right style="medium">
        <color rgb="FF000000"/>
      </right>
      <top/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right style="medium">
        <color rgb="FF000000"/>
      </right>
      <top style="thin">
        <color rgb="FF000000"/>
      </top>
    </border>
    <border>
      <left/>
      <right style="medium">
        <color rgb="FF000000"/>
      </right>
      <bottom style="thin">
        <color rgb="FF000000"/>
      </bottom>
    </border>
    <border>
      <left/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/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/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</border>
    <border>
      <left style="medium">
        <color rgb="FF000000"/>
      </left>
      <right style="medium">
        <color rgb="FF000000"/>
      </right>
      <bottom style="thin">
        <color rgb="FF000000"/>
      </bottom>
    </border>
    <border>
      <left style="medium">
        <color rgb="FF000000"/>
      </left>
      <right/>
      <top style="thin">
        <color rgb="FF000000"/>
      </top>
      <bottom style="medium">
        <color rgb="FF000000"/>
      </bottom>
    </border>
    <border>
      <left/>
      <right/>
      <top style="medium">
        <color rgb="FF000000"/>
      </top>
      <bottom/>
    </border>
    <border>
      <left style="thin">
        <color rgb="FF7F7F7F"/>
      </left>
      <right style="thin">
        <color rgb="FF7F7F7F"/>
      </right>
      <top style="thin">
        <color rgb="FF7F7F7F"/>
      </top>
      <bottom style="medium">
        <color rgb="FF000000"/>
      </bottom>
    </border>
    <border>
      <left style="thin">
        <color rgb="FF7F7F7F"/>
      </left>
      <right style="medium">
        <color rgb="FF000000"/>
      </right>
      <top style="thin">
        <color rgb="FF7F7F7F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188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shrinkToFit="0" vertical="center" wrapText="1"/>
    </xf>
    <xf borderId="2" fillId="0" fontId="1" numFmtId="0" xfId="0" applyAlignment="1" applyBorder="1" applyFont="1">
      <alignment horizontal="center" shrinkToFit="0" vertical="center" wrapText="1"/>
    </xf>
    <xf borderId="2" fillId="0" fontId="1" numFmtId="0" xfId="0" applyAlignment="1" applyBorder="1" applyFont="1">
      <alignment horizontal="center" vertical="center"/>
    </xf>
    <xf borderId="3" fillId="2" fontId="1" numFmtId="0" xfId="0" applyAlignment="1" applyBorder="1" applyFill="1" applyFont="1">
      <alignment horizontal="center" shrinkToFit="0" vertical="center" wrapText="1"/>
    </xf>
    <xf borderId="4" fillId="0" fontId="2" numFmtId="0" xfId="0" applyBorder="1" applyFont="1"/>
    <xf borderId="3" fillId="3" fontId="1" numFmtId="0" xfId="0" applyAlignment="1" applyBorder="1" applyFill="1" applyFont="1">
      <alignment horizontal="center" shrinkToFit="0" vertical="center" wrapText="1"/>
    </xf>
    <xf borderId="2" fillId="4" fontId="1" numFmtId="0" xfId="0" applyAlignment="1" applyBorder="1" applyFill="1" applyFont="1">
      <alignment horizontal="center" shrinkToFit="0" vertical="center" wrapText="1"/>
    </xf>
    <xf borderId="3" fillId="0" fontId="1" numFmtId="0" xfId="0" applyAlignment="1" applyBorder="1" applyFont="1">
      <alignment horizontal="center" shrinkToFit="0" vertical="center" wrapText="1"/>
    </xf>
    <xf borderId="5" fillId="0" fontId="1" numFmtId="0" xfId="0" applyAlignment="1" applyBorder="1" applyFont="1">
      <alignment horizontal="center" shrinkToFit="0" vertical="center" wrapText="1"/>
    </xf>
    <xf borderId="6" fillId="0" fontId="1" numFmtId="0" xfId="0" applyAlignment="1" applyBorder="1" applyFont="1">
      <alignment horizontal="center" shrinkToFit="0" vertical="center" wrapText="1"/>
    </xf>
    <xf borderId="7" fillId="5" fontId="3" numFmtId="0" xfId="0" applyAlignment="1" applyBorder="1" applyFill="1" applyFont="1">
      <alignment shrinkToFit="0" vertical="center" wrapText="1"/>
    </xf>
    <xf borderId="6" fillId="0" fontId="3" numFmtId="0" xfId="0" applyAlignment="1" applyBorder="1" applyFont="1">
      <alignment horizontal="center" vertical="center"/>
    </xf>
    <xf borderId="7" fillId="2" fontId="3" numFmtId="0" xfId="0" applyAlignment="1" applyBorder="1" applyFont="1">
      <alignment horizontal="center" vertical="center"/>
    </xf>
    <xf borderId="7" fillId="3" fontId="3" numFmtId="0" xfId="0" applyAlignment="1" applyBorder="1" applyFont="1">
      <alignment horizontal="center" vertical="center"/>
    </xf>
    <xf borderId="7" fillId="4" fontId="3" numFmtId="2" xfId="0" applyAlignment="1" applyBorder="1" applyFont="1" applyNumberFormat="1">
      <alignment horizontal="center" vertical="center"/>
    </xf>
    <xf borderId="6" fillId="0" fontId="3" numFmtId="1" xfId="0" applyAlignment="1" applyBorder="1" applyFont="1" applyNumberFormat="1">
      <alignment horizontal="center" vertical="center"/>
    </xf>
    <xf borderId="6" fillId="0" fontId="3" numFmtId="2" xfId="0" applyAlignment="1" applyBorder="1" applyFont="1" applyNumberFormat="1">
      <alignment horizontal="center" vertical="center"/>
    </xf>
    <xf borderId="0" fillId="0" fontId="3" numFmtId="2" xfId="0" applyAlignment="1" applyFont="1" applyNumberFormat="1">
      <alignment vertical="center"/>
    </xf>
    <xf borderId="8" fillId="0" fontId="1" numFmtId="0" xfId="0" applyAlignment="1" applyBorder="1" applyFont="1">
      <alignment horizontal="center" shrinkToFit="0" vertical="center" wrapText="1"/>
    </xf>
    <xf borderId="8" fillId="5" fontId="3" numFmtId="0" xfId="0" applyAlignment="1" applyBorder="1" applyFont="1">
      <alignment shrinkToFit="0" wrapText="1"/>
    </xf>
    <xf borderId="8" fillId="0" fontId="3" numFmtId="0" xfId="0" applyAlignment="1" applyBorder="1" applyFont="1">
      <alignment horizontal="center" vertical="center"/>
    </xf>
    <xf borderId="8" fillId="2" fontId="3" numFmtId="0" xfId="0" applyAlignment="1" applyBorder="1" applyFont="1">
      <alignment horizontal="center" vertical="center"/>
    </xf>
    <xf borderId="8" fillId="3" fontId="3" numFmtId="0" xfId="0" applyAlignment="1" applyBorder="1" applyFont="1">
      <alignment horizontal="center" vertical="center"/>
    </xf>
    <xf borderId="8" fillId="4" fontId="3" numFmtId="2" xfId="0" applyAlignment="1" applyBorder="1" applyFont="1" applyNumberFormat="1">
      <alignment horizontal="center" vertical="center"/>
    </xf>
    <xf borderId="8" fillId="0" fontId="3" numFmtId="1" xfId="0" applyAlignment="1" applyBorder="1" applyFont="1" applyNumberFormat="1">
      <alignment horizontal="center" vertical="center"/>
    </xf>
    <xf borderId="8" fillId="0" fontId="3" numFmtId="2" xfId="0" applyAlignment="1" applyBorder="1" applyFont="1" applyNumberFormat="1">
      <alignment horizontal="center" vertical="center"/>
    </xf>
    <xf borderId="8" fillId="5" fontId="3" numFmtId="0" xfId="0" applyAlignment="1" applyBorder="1" applyFont="1">
      <alignment shrinkToFit="0" vertical="center" wrapText="1"/>
    </xf>
    <xf borderId="9" fillId="5" fontId="3" numFmtId="0" xfId="0" applyAlignment="1" applyBorder="1" applyFont="1">
      <alignment shrinkToFit="0" wrapText="1"/>
    </xf>
    <xf borderId="10" fillId="0" fontId="3" numFmtId="2" xfId="0" applyAlignment="1" applyBorder="1" applyFont="1" applyNumberFormat="1">
      <alignment horizontal="center" vertical="center"/>
    </xf>
    <xf borderId="8" fillId="6" fontId="1" numFmtId="0" xfId="0" applyAlignment="1" applyBorder="1" applyFill="1" applyFont="1">
      <alignment horizontal="center" shrinkToFit="0" vertical="center" wrapText="1"/>
    </xf>
    <xf borderId="8" fillId="6" fontId="3" numFmtId="0" xfId="0" applyAlignment="1" applyBorder="1" applyFont="1">
      <alignment shrinkToFit="0" vertical="center" wrapText="1"/>
    </xf>
    <xf borderId="8" fillId="6" fontId="3" numFmtId="2" xfId="0" applyAlignment="1" applyBorder="1" applyFont="1" applyNumberFormat="1">
      <alignment horizontal="center" vertical="center"/>
    </xf>
    <xf borderId="8" fillId="6" fontId="3" numFmtId="0" xfId="0" applyAlignment="1" applyBorder="1" applyFont="1">
      <alignment horizontal="center" vertical="center"/>
    </xf>
    <xf borderId="8" fillId="6" fontId="3" numFmtId="1" xfId="0" applyAlignment="1" applyBorder="1" applyFont="1" applyNumberFormat="1">
      <alignment horizontal="center" vertical="center"/>
    </xf>
    <xf borderId="8" fillId="6" fontId="4" numFmtId="2" xfId="0" applyAlignment="1" applyBorder="1" applyFont="1" applyNumberFormat="1">
      <alignment horizontal="center" vertical="center"/>
    </xf>
    <xf borderId="8" fillId="6" fontId="5" numFmtId="2" xfId="0" applyAlignment="1" applyBorder="1" applyFont="1" applyNumberFormat="1">
      <alignment horizontal="center" vertical="center"/>
    </xf>
    <xf borderId="8" fillId="0" fontId="1" numFmtId="0" xfId="0" applyAlignment="1" applyBorder="1" applyFont="1">
      <alignment horizontal="center" vertical="center"/>
    </xf>
    <xf borderId="0" fillId="0" fontId="3" numFmtId="0" xfId="0" applyAlignment="1" applyFont="1">
      <alignment vertical="center"/>
    </xf>
    <xf borderId="8" fillId="6" fontId="1" numFmtId="0" xfId="0" applyAlignment="1" applyBorder="1" applyFont="1">
      <alignment horizontal="center" vertical="center"/>
    </xf>
    <xf borderId="8" fillId="6" fontId="5" numFmtId="0" xfId="0" applyAlignment="1" applyBorder="1" applyFont="1">
      <alignment horizontal="center" vertical="center"/>
    </xf>
    <xf borderId="0" fillId="0" fontId="3" numFmtId="0" xfId="0" applyAlignment="1" applyFont="1">
      <alignment horizontal="center" vertical="center"/>
    </xf>
    <xf borderId="11" fillId="0" fontId="3" numFmtId="0" xfId="0" applyAlignment="1" applyBorder="1" applyFont="1">
      <alignment horizontal="center" vertical="center"/>
    </xf>
    <xf borderId="8" fillId="2" fontId="5" numFmtId="0" xfId="0" applyAlignment="1" applyBorder="1" applyFont="1">
      <alignment horizontal="center" vertical="center"/>
    </xf>
    <xf borderId="12" fillId="6" fontId="1" numFmtId="0" xfId="0" applyAlignment="1" applyBorder="1" applyFont="1">
      <alignment horizontal="center" vertical="center"/>
    </xf>
    <xf borderId="9" fillId="5" fontId="3" numFmtId="0" xfId="0" applyAlignment="1" applyBorder="1" applyFont="1">
      <alignment shrinkToFit="0" vertical="center" wrapText="1"/>
    </xf>
    <xf borderId="0" fillId="0" fontId="6" numFmtId="0" xfId="0" applyAlignment="1" applyFont="1">
      <alignment vertical="center"/>
    </xf>
    <xf borderId="8" fillId="0" fontId="3" numFmtId="0" xfId="0" applyAlignment="1" applyBorder="1" applyFont="1">
      <alignment shrinkToFit="0" vertical="center" wrapText="1"/>
    </xf>
    <xf borderId="13" fillId="0" fontId="1" numFmtId="0" xfId="0" applyAlignment="1" applyBorder="1" applyFont="1">
      <alignment horizontal="center" shrinkToFit="0" vertical="center" wrapText="1"/>
    </xf>
    <xf borderId="6" fillId="0" fontId="6" numFmtId="2" xfId="0" applyAlignment="1" applyBorder="1" applyFont="1" applyNumberFormat="1">
      <alignment horizontal="center" vertical="center"/>
    </xf>
    <xf borderId="8" fillId="0" fontId="3" numFmtId="0" xfId="0" applyAlignment="1" applyBorder="1" applyFont="1">
      <alignment horizontal="center" shrinkToFit="0" vertical="center" wrapText="1"/>
    </xf>
    <xf borderId="8" fillId="0" fontId="3" numFmtId="0" xfId="0" applyAlignment="1" applyBorder="1" applyFont="1">
      <alignment shrinkToFit="0" wrapText="1"/>
    </xf>
    <xf borderId="14" fillId="0" fontId="1" numFmtId="0" xfId="0" applyAlignment="1" applyBorder="1" applyFont="1">
      <alignment horizontal="center" shrinkToFit="0" vertical="center" wrapText="1"/>
    </xf>
    <xf borderId="10" fillId="0" fontId="3" numFmtId="0" xfId="0" applyAlignment="1" applyBorder="1" applyFont="1">
      <alignment shrinkToFit="0" vertical="center" wrapText="1"/>
    </xf>
    <xf borderId="10" fillId="0" fontId="1" numFmtId="2" xfId="0" applyAlignment="1" applyBorder="1" applyFont="1" applyNumberFormat="1">
      <alignment horizontal="center" vertical="center"/>
    </xf>
    <xf borderId="15" fillId="2" fontId="3" numFmtId="0" xfId="0" applyAlignment="1" applyBorder="1" applyFont="1">
      <alignment horizontal="center" vertical="center"/>
    </xf>
    <xf borderId="15" fillId="3" fontId="3" numFmtId="0" xfId="0" applyAlignment="1" applyBorder="1" applyFont="1">
      <alignment horizontal="center" vertical="center"/>
    </xf>
    <xf borderId="15" fillId="4" fontId="3" numFmtId="2" xfId="0" applyAlignment="1" applyBorder="1" applyFont="1" applyNumberFormat="1">
      <alignment horizontal="center" vertical="center"/>
    </xf>
    <xf borderId="10" fillId="0" fontId="3" numFmtId="1" xfId="0" applyAlignment="1" applyBorder="1" applyFont="1" applyNumberFormat="1">
      <alignment horizontal="center" vertical="center"/>
    </xf>
    <xf borderId="16" fillId="0" fontId="1" numFmtId="0" xfId="0" applyAlignment="1" applyBorder="1" applyFont="1">
      <alignment horizontal="center" vertical="center"/>
    </xf>
    <xf borderId="17" fillId="0" fontId="1" numFmtId="0" xfId="0" applyAlignment="1" applyBorder="1" applyFont="1">
      <alignment horizontal="left" shrinkToFit="0" vertical="center" wrapText="1"/>
    </xf>
    <xf borderId="17" fillId="7" fontId="1" numFmtId="2" xfId="0" applyAlignment="1" applyBorder="1" applyFill="1" applyFont="1" applyNumberFormat="1">
      <alignment horizontal="center" vertical="center"/>
    </xf>
    <xf borderId="17" fillId="2" fontId="1" numFmtId="0" xfId="0" applyAlignment="1" applyBorder="1" applyFont="1">
      <alignment horizontal="center" vertical="center"/>
    </xf>
    <xf borderId="17" fillId="3" fontId="1" numFmtId="0" xfId="0" applyAlignment="1" applyBorder="1" applyFont="1">
      <alignment horizontal="center" vertical="center"/>
    </xf>
    <xf borderId="17" fillId="4" fontId="1" numFmtId="2" xfId="0" applyAlignment="1" applyBorder="1" applyFont="1" applyNumberFormat="1">
      <alignment horizontal="center" vertical="center"/>
    </xf>
    <xf borderId="17" fillId="0" fontId="1" numFmtId="1" xfId="0" applyAlignment="1" applyBorder="1" applyFont="1" applyNumberFormat="1">
      <alignment horizontal="center" vertical="center"/>
    </xf>
    <xf borderId="18" fillId="0" fontId="1" numFmtId="1" xfId="0" applyAlignment="1" applyBorder="1" applyFont="1" applyNumberFormat="1">
      <alignment horizontal="center" vertical="center"/>
    </xf>
    <xf borderId="0" fillId="0" fontId="1" numFmtId="0" xfId="0" applyAlignment="1" applyFont="1">
      <alignment horizontal="center" vertical="center"/>
    </xf>
    <xf borderId="19" fillId="0" fontId="2" numFmtId="0" xfId="0" applyBorder="1" applyFont="1"/>
    <xf borderId="8" fillId="0" fontId="1" numFmtId="0" xfId="0" applyAlignment="1" applyBorder="1" applyFont="1">
      <alignment shrinkToFit="0" vertical="center" wrapText="1"/>
    </xf>
    <xf borderId="8" fillId="7" fontId="1" numFmtId="2" xfId="0" applyAlignment="1" applyBorder="1" applyFont="1" applyNumberFormat="1">
      <alignment horizontal="center" vertical="center"/>
    </xf>
    <xf borderId="8" fillId="2" fontId="1" numFmtId="0" xfId="0" applyAlignment="1" applyBorder="1" applyFont="1">
      <alignment horizontal="center" vertical="center"/>
    </xf>
    <xf borderId="8" fillId="3" fontId="1" numFmtId="0" xfId="0" applyAlignment="1" applyBorder="1" applyFont="1">
      <alignment horizontal="center" vertical="center"/>
    </xf>
    <xf borderId="8" fillId="4" fontId="1" numFmtId="2" xfId="0" applyAlignment="1" applyBorder="1" applyFont="1" applyNumberFormat="1">
      <alignment horizontal="center" vertical="center"/>
    </xf>
    <xf borderId="8" fillId="0" fontId="1" numFmtId="1" xfId="0" applyAlignment="1" applyBorder="1" applyFont="1" applyNumberFormat="1">
      <alignment horizontal="center" vertical="center"/>
    </xf>
    <xf borderId="20" fillId="0" fontId="1" numFmtId="1" xfId="0" applyAlignment="1" applyBorder="1" applyFont="1" applyNumberFormat="1">
      <alignment horizontal="center" vertical="center"/>
    </xf>
    <xf borderId="0" fillId="0" fontId="1" numFmtId="0" xfId="0" applyAlignment="1" applyFont="1">
      <alignment vertical="center"/>
    </xf>
    <xf borderId="21" fillId="0" fontId="2" numFmtId="0" xfId="0" applyBorder="1" applyFont="1"/>
    <xf borderId="22" fillId="7" fontId="1" numFmtId="0" xfId="0" applyAlignment="1" applyBorder="1" applyFont="1">
      <alignment shrinkToFit="0" vertical="center" wrapText="1"/>
    </xf>
    <xf borderId="22" fillId="7" fontId="1" numFmtId="2" xfId="0" applyAlignment="1" applyBorder="1" applyFont="1" applyNumberFormat="1">
      <alignment horizontal="center" vertical="center"/>
    </xf>
    <xf borderId="22" fillId="2" fontId="1" numFmtId="0" xfId="0" applyAlignment="1" applyBorder="1" applyFont="1">
      <alignment horizontal="center" vertical="center"/>
    </xf>
    <xf borderId="22" fillId="3" fontId="1" numFmtId="0" xfId="0" applyAlignment="1" applyBorder="1" applyFont="1">
      <alignment horizontal="center" vertical="center"/>
    </xf>
    <xf borderId="22" fillId="4" fontId="1" numFmtId="2" xfId="0" applyAlignment="1" applyBorder="1" applyFont="1" applyNumberFormat="1">
      <alignment horizontal="center" vertical="center"/>
    </xf>
    <xf borderId="22" fillId="0" fontId="1" numFmtId="1" xfId="0" applyAlignment="1" applyBorder="1" applyFont="1" applyNumberFormat="1">
      <alignment horizontal="center" vertical="center"/>
    </xf>
    <xf borderId="23" fillId="0" fontId="1" numFmtId="1" xfId="0" applyAlignment="1" applyBorder="1" applyFont="1" applyNumberFormat="1">
      <alignment horizontal="center" vertical="center"/>
    </xf>
    <xf borderId="24" fillId="8" fontId="7" numFmtId="0" xfId="0" applyAlignment="1" applyBorder="1" applyFill="1" applyFont="1">
      <alignment horizontal="center" shrinkToFit="0" vertical="center" wrapText="1"/>
    </xf>
    <xf borderId="25" fillId="8" fontId="7" numFmtId="0" xfId="0" applyAlignment="1" applyBorder="1" applyFont="1">
      <alignment horizontal="center" shrinkToFit="0" vertical="center" wrapText="1"/>
    </xf>
    <xf borderId="26" fillId="0" fontId="2" numFmtId="0" xfId="0" applyBorder="1" applyFont="1"/>
    <xf borderId="27" fillId="0" fontId="2" numFmtId="0" xfId="0" applyBorder="1" applyFont="1"/>
    <xf borderId="28" fillId="0" fontId="2" numFmtId="0" xfId="0" applyBorder="1" applyFont="1"/>
    <xf borderId="29" fillId="9" fontId="7" numFmtId="0" xfId="0" applyAlignment="1" applyBorder="1" applyFill="1" applyFont="1">
      <alignment horizontal="center" shrinkToFit="0" vertical="center" wrapText="1"/>
    </xf>
    <xf borderId="30" fillId="0" fontId="2" numFmtId="0" xfId="0" applyBorder="1" applyFont="1"/>
    <xf borderId="31" fillId="0" fontId="2" numFmtId="0" xfId="0" applyBorder="1" applyFont="1"/>
    <xf borderId="32" fillId="9" fontId="7" numFmtId="0" xfId="0" applyAlignment="1" applyBorder="1" applyFont="1">
      <alignment horizontal="center" shrinkToFit="0" vertical="center" wrapText="1"/>
    </xf>
    <xf borderId="33" fillId="0" fontId="2" numFmtId="0" xfId="0" applyBorder="1" applyFont="1"/>
    <xf borderId="34" fillId="0" fontId="2" numFmtId="0" xfId="0" applyBorder="1" applyFont="1"/>
    <xf borderId="35" fillId="0" fontId="2" numFmtId="0" xfId="0" applyBorder="1" applyFont="1"/>
    <xf borderId="36" fillId="9" fontId="7" numFmtId="0" xfId="0" applyAlignment="1" applyBorder="1" applyFont="1">
      <alignment horizontal="center" shrinkToFit="0" vertical="center" wrapText="1"/>
    </xf>
    <xf borderId="37" fillId="0" fontId="2" numFmtId="0" xfId="0" applyBorder="1" applyFont="1"/>
    <xf borderId="38" fillId="10" fontId="7" numFmtId="0" xfId="0" applyAlignment="1" applyBorder="1" applyFill="1" applyFont="1">
      <alignment horizontal="center" shrinkToFit="0" vertical="center" wrapText="1"/>
    </xf>
    <xf borderId="39" fillId="9" fontId="7" numFmtId="0" xfId="0" applyAlignment="1" applyBorder="1" applyFont="1">
      <alignment horizontal="center" shrinkToFit="0" vertical="center" wrapText="1"/>
    </xf>
    <xf borderId="38" fillId="8" fontId="7" numFmtId="0" xfId="0" applyAlignment="1" applyBorder="1" applyFont="1">
      <alignment horizontal="left" shrinkToFit="0" vertical="center" wrapText="1"/>
    </xf>
    <xf borderId="38" fillId="11" fontId="8" numFmtId="0" xfId="0" applyAlignment="1" applyBorder="1" applyFill="1" applyFont="1">
      <alignment horizontal="center" shrinkToFit="0" vertical="center" wrapText="1"/>
    </xf>
    <xf borderId="38" fillId="11" fontId="7" numFmtId="0" xfId="0" applyAlignment="1" applyBorder="1" applyFont="1">
      <alignment horizontal="center" shrinkToFit="0" vertical="center" wrapText="1"/>
    </xf>
    <xf borderId="38" fillId="11" fontId="8" numFmtId="0" xfId="0" applyAlignment="1" applyBorder="1" applyFont="1">
      <alignment horizontal="left" shrinkToFit="0" vertical="center" wrapText="1"/>
    </xf>
    <xf borderId="32" fillId="8" fontId="7" numFmtId="0" xfId="0" applyAlignment="1" applyBorder="1" applyFont="1">
      <alignment horizontal="left" shrinkToFit="0" vertical="center" wrapText="1"/>
    </xf>
    <xf borderId="24" fillId="11" fontId="8" numFmtId="0" xfId="0" applyAlignment="1" applyBorder="1" applyFont="1">
      <alignment horizontal="left" shrinkToFit="0" vertical="center" wrapText="1"/>
    </xf>
    <xf borderId="24" fillId="11" fontId="8" numFmtId="0" xfId="0" applyAlignment="1" applyBorder="1" applyFont="1">
      <alignment horizontal="center" shrinkToFit="0" vertical="center" wrapText="1"/>
    </xf>
    <xf borderId="24" fillId="11" fontId="7" numFmtId="0" xfId="0" applyAlignment="1" applyBorder="1" applyFont="1">
      <alignment horizontal="center" shrinkToFit="0" vertical="center" wrapText="1"/>
    </xf>
    <xf borderId="39" fillId="8" fontId="7" numFmtId="0" xfId="0" applyAlignment="1" applyBorder="1" applyFont="1">
      <alignment horizontal="left" shrinkToFit="0" vertical="center" wrapText="1"/>
    </xf>
    <xf borderId="38" fillId="8" fontId="7" numFmtId="0" xfId="0" applyAlignment="1" applyBorder="1" applyFont="1">
      <alignment horizontal="center" shrinkToFit="0" vertical="center" wrapText="1"/>
    </xf>
    <xf borderId="38" fillId="8" fontId="9" numFmtId="0" xfId="0" applyAlignment="1" applyBorder="1" applyFont="1">
      <alignment horizontal="center" shrinkToFit="0" vertical="center" wrapText="1"/>
    </xf>
    <xf borderId="2" fillId="12" fontId="10" numFmtId="0" xfId="0" applyAlignment="1" applyBorder="1" applyFill="1" applyFont="1">
      <alignment horizontal="center" shrinkToFit="0" vertical="center" wrapText="1"/>
    </xf>
    <xf borderId="40" fillId="13" fontId="11" numFmtId="0" xfId="0" applyAlignment="1" applyBorder="1" applyFill="1" applyFont="1">
      <alignment horizontal="center" shrinkToFit="0" vertical="center" wrapText="1"/>
    </xf>
    <xf borderId="41" fillId="12" fontId="10" numFmtId="0" xfId="0" applyAlignment="1" applyBorder="1" applyFont="1">
      <alignment horizontal="center" shrinkToFit="0" vertical="center" wrapText="1"/>
    </xf>
    <xf borderId="41" fillId="13" fontId="11" numFmtId="0" xfId="0" applyAlignment="1" applyBorder="1" applyFont="1">
      <alignment horizontal="center" shrinkToFit="0" vertical="center" wrapText="1"/>
    </xf>
    <xf borderId="7" fillId="12" fontId="12" numFmtId="2" xfId="0" applyAlignment="1" applyBorder="1" applyFont="1" applyNumberFormat="1">
      <alignment horizontal="center" vertical="center"/>
    </xf>
    <xf borderId="42" fillId="13" fontId="13" numFmtId="2" xfId="0" applyAlignment="1" applyBorder="1" applyFont="1" applyNumberFormat="1">
      <alignment horizontal="center" vertical="center"/>
    </xf>
    <xf borderId="43" fillId="0" fontId="14" numFmtId="0" xfId="0" applyAlignment="1" applyBorder="1" applyFont="1">
      <alignment horizontal="left" shrinkToFit="0" vertical="center" wrapText="1"/>
    </xf>
    <xf borderId="44" fillId="0" fontId="3" numFmtId="0" xfId="0" applyAlignment="1" applyBorder="1" applyFont="1">
      <alignment horizontal="center" vertical="center"/>
    </xf>
    <xf borderId="45" fillId="12" fontId="10" numFmtId="2" xfId="0" applyAlignment="1" applyBorder="1" applyFont="1" applyNumberFormat="1">
      <alignment horizontal="center" vertical="center"/>
    </xf>
    <xf borderId="45" fillId="13" fontId="11" numFmtId="2" xfId="0" applyAlignment="1" applyBorder="1" applyFont="1" applyNumberFormat="1">
      <alignment horizontal="center" vertical="center"/>
    </xf>
    <xf borderId="46" fillId="0" fontId="14" numFmtId="0" xfId="0" applyAlignment="1" applyBorder="1" applyFont="1">
      <alignment horizontal="left" shrinkToFit="0" vertical="center" wrapText="1"/>
    </xf>
    <xf borderId="20" fillId="0" fontId="3" numFmtId="0" xfId="0" applyAlignment="1" applyBorder="1" applyFont="1">
      <alignment horizontal="center" vertical="center"/>
    </xf>
    <xf borderId="47" fillId="12" fontId="12" numFmtId="0" xfId="0" applyAlignment="1" applyBorder="1" applyFont="1">
      <alignment horizontal="center" shrinkToFit="0" vertical="center" wrapText="1"/>
    </xf>
    <xf borderId="47" fillId="13" fontId="13" numFmtId="0" xfId="0" applyAlignment="1" applyBorder="1" applyFont="1">
      <alignment horizontal="center" shrinkToFit="0" vertical="center" wrapText="1"/>
    </xf>
    <xf borderId="48" fillId="0" fontId="2" numFmtId="0" xfId="0" applyBorder="1" applyFont="1"/>
    <xf borderId="49" fillId="12" fontId="10" numFmtId="2" xfId="0" applyAlignment="1" applyBorder="1" applyFont="1" applyNumberFormat="1">
      <alignment horizontal="center" vertical="center"/>
    </xf>
    <xf borderId="50" fillId="13" fontId="11" numFmtId="2" xfId="0" applyAlignment="1" applyBorder="1" applyFont="1" applyNumberFormat="1">
      <alignment horizontal="center" vertical="center"/>
    </xf>
    <xf borderId="46" fillId="0" fontId="15" numFmtId="0" xfId="0" applyAlignment="1" applyBorder="1" applyFont="1">
      <alignment vertical="center"/>
    </xf>
    <xf borderId="8" fillId="0" fontId="3" numFmtId="0" xfId="0" applyAlignment="1" applyBorder="1" applyFont="1">
      <alignment vertical="center"/>
    </xf>
    <xf borderId="8" fillId="0" fontId="15" numFmtId="0" xfId="0" applyAlignment="1" applyBorder="1" applyFont="1">
      <alignment horizontal="center" vertical="center"/>
    </xf>
    <xf borderId="20" fillId="0" fontId="15" numFmtId="0" xfId="0" applyAlignment="1" applyBorder="1" applyFont="1">
      <alignment horizontal="center" vertical="center"/>
    </xf>
    <xf borderId="22" fillId="14" fontId="16" numFmtId="2" xfId="0" applyAlignment="1" applyBorder="1" applyFill="1" applyFont="1" applyNumberFormat="1">
      <alignment horizontal="center" vertical="center"/>
    </xf>
    <xf borderId="51" fillId="14" fontId="16" numFmtId="2" xfId="0" applyAlignment="1" applyBorder="1" applyFont="1" applyNumberFormat="1">
      <alignment horizontal="center" vertical="center"/>
    </xf>
    <xf borderId="52" fillId="6" fontId="6" numFmtId="2" xfId="0" applyAlignment="1" applyBorder="1" applyFont="1" applyNumberFormat="1">
      <alignment horizontal="center" vertical="center"/>
    </xf>
    <xf borderId="22" fillId="6" fontId="3" numFmtId="2" xfId="0" applyAlignment="1" applyBorder="1" applyFont="1" applyNumberFormat="1">
      <alignment horizontal="center" vertical="center"/>
    </xf>
    <xf borderId="22" fillId="6" fontId="5" numFmtId="2" xfId="0" applyAlignment="1" applyBorder="1" applyFont="1" applyNumberFormat="1">
      <alignment horizontal="center" vertical="center"/>
    </xf>
    <xf borderId="23" fillId="14" fontId="16" numFmtId="0" xfId="0" applyAlignment="1" applyBorder="1" applyFont="1">
      <alignment horizontal="center" vertical="center"/>
    </xf>
    <xf borderId="53" fillId="0" fontId="1" numFmtId="0" xfId="0" applyAlignment="1" applyBorder="1" applyFont="1">
      <alignment horizontal="center" vertical="center"/>
    </xf>
    <xf borderId="17" fillId="5" fontId="3" numFmtId="0" xfId="0" applyAlignment="1" applyBorder="1" applyFont="1">
      <alignment shrinkToFit="0" wrapText="1"/>
    </xf>
    <xf borderId="17" fillId="0" fontId="3" numFmtId="0" xfId="0" applyAlignment="1" applyBorder="1" applyFont="1">
      <alignment horizontal="center" vertical="center"/>
    </xf>
    <xf borderId="17" fillId="2" fontId="3" numFmtId="0" xfId="0" applyAlignment="1" applyBorder="1" applyFont="1">
      <alignment horizontal="center" vertical="center"/>
    </xf>
    <xf borderId="17" fillId="3" fontId="3" numFmtId="0" xfId="0" applyAlignment="1" applyBorder="1" applyFont="1">
      <alignment horizontal="center" vertical="center"/>
    </xf>
    <xf borderId="17" fillId="4" fontId="3" numFmtId="2" xfId="0" applyAlignment="1" applyBorder="1" applyFont="1" applyNumberFormat="1">
      <alignment horizontal="center" vertical="center"/>
    </xf>
    <xf borderId="17" fillId="0" fontId="3" numFmtId="1" xfId="0" applyAlignment="1" applyBorder="1" applyFont="1" applyNumberFormat="1">
      <alignment horizontal="center" vertical="center"/>
    </xf>
    <xf borderId="17" fillId="0" fontId="3" numFmtId="2" xfId="0" applyAlignment="1" applyBorder="1" applyFont="1" applyNumberFormat="1">
      <alignment horizontal="center" vertical="center"/>
    </xf>
    <xf borderId="17" fillId="12" fontId="12" numFmtId="2" xfId="0" applyAlignment="1" applyBorder="1" applyFont="1" applyNumberFormat="1">
      <alignment horizontal="center" vertical="center"/>
    </xf>
    <xf borderId="18" fillId="13" fontId="13" numFmtId="2" xfId="0" applyAlignment="1" applyBorder="1" applyFont="1" applyNumberFormat="1">
      <alignment horizontal="center" vertical="center"/>
    </xf>
    <xf borderId="53" fillId="0" fontId="14" numFmtId="0" xfId="0" applyAlignment="1" applyBorder="1" applyFont="1">
      <alignment horizontal="left" shrinkToFit="0" vertical="center" wrapText="1"/>
    </xf>
    <xf borderId="18" fillId="0" fontId="3" numFmtId="0" xfId="0" applyAlignment="1" applyBorder="1" applyFont="1">
      <alignment horizontal="center" vertical="center"/>
    </xf>
    <xf borderId="54" fillId="12" fontId="10" numFmtId="2" xfId="0" applyAlignment="1" applyBorder="1" applyFont="1" applyNumberFormat="1">
      <alignment horizontal="center" vertical="center"/>
    </xf>
    <xf borderId="55" fillId="13" fontId="11" numFmtId="2" xfId="0" applyAlignment="1" applyBorder="1" applyFont="1" applyNumberFormat="1">
      <alignment horizontal="center" vertical="center"/>
    </xf>
    <xf borderId="46" fillId="0" fontId="1" numFmtId="0" xfId="0" applyAlignment="1" applyBorder="1" applyFont="1">
      <alignment horizontal="center" vertical="center"/>
    </xf>
    <xf borderId="20" fillId="13" fontId="13" numFmtId="2" xfId="0" applyAlignment="1" applyBorder="1" applyFont="1" applyNumberFormat="1">
      <alignment horizontal="center" vertical="center"/>
    </xf>
    <xf borderId="56" fillId="12" fontId="12" numFmtId="0" xfId="0" applyAlignment="1" applyBorder="1" applyFont="1">
      <alignment horizontal="center" shrinkToFit="0" vertical="center" wrapText="1"/>
    </xf>
    <xf borderId="56" fillId="13" fontId="13" numFmtId="0" xfId="0" applyAlignment="1" applyBorder="1" applyFont="1">
      <alignment horizontal="center" shrinkToFit="0" vertical="center" wrapText="1"/>
    </xf>
    <xf borderId="57" fillId="0" fontId="2" numFmtId="0" xfId="0" applyBorder="1" applyFont="1"/>
    <xf borderId="50" fillId="12" fontId="10" numFmtId="2" xfId="0" applyAlignment="1" applyBorder="1" applyFont="1" applyNumberFormat="1">
      <alignment horizontal="center" vertical="center"/>
    </xf>
    <xf borderId="0" fillId="0" fontId="17" numFmtId="0" xfId="0" applyFont="1"/>
    <xf borderId="52" fillId="6" fontId="1" numFmtId="0" xfId="0" applyAlignment="1" applyBorder="1" applyFont="1">
      <alignment horizontal="center" vertical="center"/>
    </xf>
    <xf borderId="22" fillId="6" fontId="3" numFmtId="0" xfId="0" applyAlignment="1" applyBorder="1" applyFont="1">
      <alignment shrinkToFit="0" vertical="center" wrapText="1"/>
    </xf>
    <xf borderId="22" fillId="6" fontId="3" numFmtId="0" xfId="0" applyAlignment="1" applyBorder="1" applyFont="1">
      <alignment horizontal="center" vertical="center"/>
    </xf>
    <xf borderId="22" fillId="6" fontId="3" numFmtId="1" xfId="0" applyAlignment="1" applyBorder="1" applyFont="1" applyNumberFormat="1">
      <alignment horizontal="center" vertical="center"/>
    </xf>
    <xf borderId="22" fillId="6" fontId="4" numFmtId="2" xfId="0" applyAlignment="1" applyBorder="1" applyFont="1" applyNumberFormat="1">
      <alignment horizontal="center" vertical="center"/>
    </xf>
    <xf borderId="23" fillId="14" fontId="16" numFmtId="2" xfId="0" applyAlignment="1" applyBorder="1" applyFont="1" applyNumberFormat="1">
      <alignment horizontal="center" vertical="center"/>
    </xf>
    <xf borderId="17" fillId="5" fontId="3" numFmtId="0" xfId="0" applyAlignment="1" applyBorder="1" applyFont="1">
      <alignment shrinkToFit="0" vertical="center" wrapText="1"/>
    </xf>
    <xf borderId="55" fillId="12" fontId="10" numFmtId="2" xfId="0" applyAlignment="1" applyBorder="1" applyFont="1" applyNumberFormat="1">
      <alignment horizontal="center" vertical="center"/>
    </xf>
    <xf borderId="20" fillId="0" fontId="3" numFmtId="0" xfId="0" applyAlignment="1" applyBorder="1" applyFont="1">
      <alignment horizontal="center"/>
    </xf>
    <xf borderId="58" fillId="6" fontId="1" numFmtId="0" xfId="0" applyAlignment="1" applyBorder="1" applyFont="1">
      <alignment horizontal="center" vertical="center"/>
    </xf>
    <xf borderId="0" fillId="0" fontId="3" numFmtId="0" xfId="0" applyFont="1"/>
    <xf borderId="59" fillId="5" fontId="3" numFmtId="0" xfId="0" applyAlignment="1" applyBorder="1" applyFont="1">
      <alignment shrinkToFit="0" vertical="center" wrapText="1"/>
    </xf>
    <xf borderId="60" fillId="14" fontId="16" numFmtId="2" xfId="0" applyAlignment="1" applyBorder="1" applyFont="1" applyNumberFormat="1">
      <alignment horizontal="center" vertical="center"/>
    </xf>
    <xf borderId="61" fillId="14" fontId="16" numFmtId="2" xfId="0" applyAlignment="1" applyBorder="1" applyFont="1" applyNumberFormat="1">
      <alignment horizontal="center" vertical="center"/>
    </xf>
    <xf borderId="62" fillId="0" fontId="1" numFmtId="0" xfId="0" applyAlignment="1" applyBorder="1" applyFont="1">
      <alignment horizontal="center" shrinkToFit="0" vertical="center" wrapText="1"/>
    </xf>
    <xf borderId="17" fillId="0" fontId="3" numFmtId="0" xfId="0" applyAlignment="1" applyBorder="1" applyFont="1">
      <alignment shrinkToFit="0" vertical="center" wrapText="1"/>
    </xf>
    <xf borderId="17" fillId="0" fontId="6" numFmtId="2" xfId="0" applyAlignment="1" applyBorder="1" applyFont="1" applyNumberFormat="1">
      <alignment horizontal="center" vertical="center"/>
    </xf>
    <xf borderId="18" fillId="0" fontId="6" numFmtId="2" xfId="0" applyAlignment="1" applyBorder="1" applyFont="1" applyNumberFormat="1">
      <alignment horizontal="center" vertical="center"/>
    </xf>
    <xf borderId="46" fillId="0" fontId="1" numFmtId="0" xfId="0" applyAlignment="1" applyBorder="1" applyFont="1">
      <alignment horizontal="center" shrinkToFit="0" vertical="center" wrapText="1"/>
    </xf>
    <xf borderId="20" fillId="0" fontId="3" numFmtId="2" xfId="0" applyAlignment="1" applyBorder="1" applyFont="1" applyNumberFormat="1">
      <alignment horizontal="center" vertical="center"/>
    </xf>
    <xf borderId="63" fillId="0" fontId="1" numFmtId="0" xfId="0" applyAlignment="1" applyBorder="1" applyFont="1">
      <alignment horizontal="center" shrinkToFit="0" vertical="center" wrapText="1"/>
    </xf>
    <xf borderId="22" fillId="0" fontId="3" numFmtId="0" xfId="0" applyAlignment="1" applyBorder="1" applyFont="1">
      <alignment shrinkToFit="0" vertical="center" wrapText="1"/>
    </xf>
    <xf borderId="22" fillId="0" fontId="1" numFmtId="2" xfId="0" applyAlignment="1" applyBorder="1" applyFont="1" applyNumberFormat="1">
      <alignment horizontal="center" vertical="center"/>
    </xf>
    <xf borderId="22" fillId="2" fontId="3" numFmtId="0" xfId="0" applyAlignment="1" applyBorder="1" applyFont="1">
      <alignment horizontal="center" vertical="center"/>
    </xf>
    <xf borderId="22" fillId="3" fontId="3" numFmtId="0" xfId="0" applyAlignment="1" applyBorder="1" applyFont="1">
      <alignment horizontal="center" vertical="center"/>
    </xf>
    <xf borderId="22" fillId="4" fontId="3" numFmtId="2" xfId="0" applyAlignment="1" applyBorder="1" applyFont="1" applyNumberFormat="1">
      <alignment horizontal="center" vertical="center"/>
    </xf>
    <xf borderId="22" fillId="0" fontId="3" numFmtId="1" xfId="0" applyAlignment="1" applyBorder="1" applyFont="1" applyNumberFormat="1">
      <alignment horizontal="center" vertical="center"/>
    </xf>
    <xf borderId="23" fillId="0" fontId="3" numFmtId="1" xfId="0" applyAlignment="1" applyBorder="1" applyFont="1" applyNumberFormat="1">
      <alignment horizontal="center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467886"/>
      </a:folHlink>
    </a:clrScheme>
    <a:fontScheme name="Sheets">
      <a:majorFont>
        <a:latin typeface="Aptos Narrow"/>
        <a:ea typeface="Aptos Narrow"/>
        <a:cs typeface="Aptos Narrow"/>
      </a:majorFont>
      <a:minorFont>
        <a:latin typeface="Aptos Narrow"/>
        <a:ea typeface="Aptos Narrow"/>
        <a:cs typeface="Aptos Narrow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27.13"/>
    <col customWidth="1" min="3" max="11" width="8.63"/>
    <col customWidth="1" min="12" max="12" width="11.75"/>
    <col customWidth="1" min="13" max="26" width="8.63"/>
  </cols>
  <sheetData>
    <row r="1" ht="14.25" customHeight="1">
      <c r="A1" s="1" t="s">
        <v>0</v>
      </c>
      <c r="B1" s="2" t="s">
        <v>1</v>
      </c>
      <c r="C1" s="3" t="s">
        <v>2</v>
      </c>
      <c r="D1" s="4" t="s">
        <v>3</v>
      </c>
      <c r="E1" s="5"/>
      <c r="F1" s="6" t="s">
        <v>4</v>
      </c>
      <c r="G1" s="5"/>
      <c r="H1" s="4" t="s">
        <v>5</v>
      </c>
      <c r="I1" s="5"/>
      <c r="J1" s="7" t="s">
        <v>6</v>
      </c>
      <c r="K1" s="7" t="s">
        <v>7</v>
      </c>
      <c r="L1" s="2" t="s">
        <v>8</v>
      </c>
      <c r="M1" s="8" t="s">
        <v>9</v>
      </c>
      <c r="N1" s="5"/>
      <c r="O1" s="8" t="s">
        <v>10</v>
      </c>
      <c r="P1" s="5"/>
      <c r="Q1" s="8" t="s">
        <v>11</v>
      </c>
      <c r="R1" s="5"/>
      <c r="S1" s="2" t="s">
        <v>12</v>
      </c>
      <c r="T1" s="2" t="s">
        <v>13</v>
      </c>
      <c r="U1" s="2" t="s">
        <v>14</v>
      </c>
      <c r="V1" s="2" t="s">
        <v>15</v>
      </c>
      <c r="W1" s="2" t="s">
        <v>16</v>
      </c>
      <c r="X1" s="9" t="s">
        <v>17</v>
      </c>
    </row>
    <row r="2" ht="14.25" customHeight="1">
      <c r="A2" s="10">
        <v>1.0</v>
      </c>
      <c r="B2" s="11" t="s">
        <v>18</v>
      </c>
      <c r="C2" s="12">
        <v>4.0</v>
      </c>
      <c r="D2" s="13">
        <v>50.0</v>
      </c>
      <c r="E2" s="13">
        <v>70.0</v>
      </c>
      <c r="F2" s="14">
        <v>20.0</v>
      </c>
      <c r="G2" s="14">
        <v>30.0</v>
      </c>
      <c r="H2" s="13">
        <v>10.0</v>
      </c>
      <c r="I2" s="13">
        <v>20.0</v>
      </c>
      <c r="J2" s="15">
        <f t="shared" ref="J2:J8" si="2">C2*F2/100</f>
        <v>0.8</v>
      </c>
      <c r="K2" s="15">
        <f t="shared" ref="K2:K8" si="3">C2*G2/100</f>
        <v>1.2</v>
      </c>
      <c r="L2" s="16">
        <f t="shared" ref="L2:L8" si="4">C2*25</f>
        <v>100</v>
      </c>
      <c r="M2" s="17">
        <f t="shared" ref="M2:M8" si="5">C2*25*D2/100</f>
        <v>50</v>
      </c>
      <c r="N2" s="17">
        <f t="shared" ref="N2:N8" si="6">C2*25*E2/100</f>
        <v>70</v>
      </c>
      <c r="O2" s="17">
        <f t="shared" ref="O2:O8" si="7">C2*25*F2/100</f>
        <v>20</v>
      </c>
      <c r="P2" s="17">
        <f t="shared" ref="P2:P8" si="8">C2*25*G2/100</f>
        <v>30</v>
      </c>
      <c r="Q2" s="17">
        <f t="shared" ref="Q2:Q8" si="9">C2*25*H2/100</f>
        <v>10</v>
      </c>
      <c r="R2" s="17">
        <f t="shared" ref="R2:R8" si="10">C2*25*I2/100</f>
        <v>20</v>
      </c>
      <c r="S2" s="17">
        <f t="shared" ref="S2:T2" si="1">M2+O2</f>
        <v>70</v>
      </c>
      <c r="T2" s="17">
        <f t="shared" si="1"/>
        <v>100</v>
      </c>
      <c r="U2" s="18"/>
      <c r="V2" s="18"/>
      <c r="W2" s="18"/>
      <c r="X2" s="18"/>
    </row>
    <row r="3" ht="14.25" customHeight="1">
      <c r="A3" s="19">
        <v>1.0</v>
      </c>
      <c r="B3" s="20" t="s">
        <v>19</v>
      </c>
      <c r="C3" s="21">
        <v>8.0</v>
      </c>
      <c r="D3" s="22">
        <v>40.0</v>
      </c>
      <c r="E3" s="22">
        <v>50.0</v>
      </c>
      <c r="F3" s="23">
        <v>30.0</v>
      </c>
      <c r="G3" s="23">
        <v>40.0</v>
      </c>
      <c r="H3" s="22">
        <v>10.0</v>
      </c>
      <c r="I3" s="22">
        <v>30.0</v>
      </c>
      <c r="J3" s="24">
        <f t="shared" si="2"/>
        <v>2.4</v>
      </c>
      <c r="K3" s="24">
        <f t="shared" si="3"/>
        <v>3.2</v>
      </c>
      <c r="L3" s="25">
        <f t="shared" si="4"/>
        <v>200</v>
      </c>
      <c r="M3" s="26">
        <f t="shared" si="5"/>
        <v>80</v>
      </c>
      <c r="N3" s="26">
        <f t="shared" si="6"/>
        <v>100</v>
      </c>
      <c r="O3" s="26">
        <f t="shared" si="7"/>
        <v>60</v>
      </c>
      <c r="P3" s="26">
        <f t="shared" si="8"/>
        <v>80</v>
      </c>
      <c r="Q3" s="26">
        <f t="shared" si="9"/>
        <v>20</v>
      </c>
      <c r="R3" s="26">
        <f t="shared" si="10"/>
        <v>60</v>
      </c>
      <c r="S3" s="26">
        <f t="shared" ref="S3:T3" si="11">M3+O3</f>
        <v>140</v>
      </c>
      <c r="T3" s="26">
        <f t="shared" si="11"/>
        <v>180</v>
      </c>
      <c r="U3" s="18"/>
      <c r="V3" s="18"/>
      <c r="W3" s="18"/>
      <c r="X3" s="18"/>
    </row>
    <row r="4" ht="14.25" customHeight="1">
      <c r="A4" s="19">
        <v>1.0</v>
      </c>
      <c r="B4" s="27" t="s">
        <v>20</v>
      </c>
      <c r="C4" s="21">
        <v>3.0</v>
      </c>
      <c r="D4" s="22">
        <v>50.0</v>
      </c>
      <c r="E4" s="22">
        <v>60.0</v>
      </c>
      <c r="F4" s="23">
        <v>20.0</v>
      </c>
      <c r="G4" s="23">
        <v>30.0</v>
      </c>
      <c r="H4" s="22">
        <v>10.0</v>
      </c>
      <c r="I4" s="22">
        <v>30.0</v>
      </c>
      <c r="J4" s="24">
        <f t="shared" si="2"/>
        <v>0.6</v>
      </c>
      <c r="K4" s="24">
        <f t="shared" si="3"/>
        <v>0.9</v>
      </c>
      <c r="L4" s="25">
        <f t="shared" si="4"/>
        <v>75</v>
      </c>
      <c r="M4" s="26">
        <f t="shared" si="5"/>
        <v>37.5</v>
      </c>
      <c r="N4" s="26">
        <f t="shared" si="6"/>
        <v>45</v>
      </c>
      <c r="O4" s="26">
        <f t="shared" si="7"/>
        <v>15</v>
      </c>
      <c r="P4" s="26">
        <f t="shared" si="8"/>
        <v>22.5</v>
      </c>
      <c r="Q4" s="26">
        <f t="shared" si="9"/>
        <v>7.5</v>
      </c>
      <c r="R4" s="26">
        <f t="shared" si="10"/>
        <v>22.5</v>
      </c>
      <c r="S4" s="26">
        <f t="shared" ref="S4:T4" si="12">M4+O4</f>
        <v>52.5</v>
      </c>
      <c r="T4" s="26">
        <f t="shared" si="12"/>
        <v>67.5</v>
      </c>
      <c r="U4" s="18"/>
      <c r="V4" s="18"/>
      <c r="W4" s="18"/>
      <c r="X4" s="18"/>
    </row>
    <row r="5" ht="14.25" customHeight="1">
      <c r="A5" s="19">
        <v>1.0</v>
      </c>
      <c r="B5" s="28" t="s">
        <v>21</v>
      </c>
      <c r="C5" s="21">
        <v>3.0</v>
      </c>
      <c r="D5" s="22">
        <v>60.0</v>
      </c>
      <c r="E5" s="22">
        <v>70.0</v>
      </c>
      <c r="F5" s="23">
        <v>10.0</v>
      </c>
      <c r="G5" s="23">
        <v>30.0</v>
      </c>
      <c r="H5" s="22">
        <v>10.0</v>
      </c>
      <c r="I5" s="22">
        <v>20.0</v>
      </c>
      <c r="J5" s="24">
        <f t="shared" si="2"/>
        <v>0.3</v>
      </c>
      <c r="K5" s="24">
        <f t="shared" si="3"/>
        <v>0.9</v>
      </c>
      <c r="L5" s="25">
        <f t="shared" si="4"/>
        <v>75</v>
      </c>
      <c r="M5" s="26">
        <f t="shared" si="5"/>
        <v>45</v>
      </c>
      <c r="N5" s="26">
        <f t="shared" si="6"/>
        <v>52.5</v>
      </c>
      <c r="O5" s="26">
        <f t="shared" si="7"/>
        <v>7.5</v>
      </c>
      <c r="P5" s="26">
        <f t="shared" si="8"/>
        <v>22.5</v>
      </c>
      <c r="Q5" s="26">
        <f t="shared" si="9"/>
        <v>7.5</v>
      </c>
      <c r="R5" s="26">
        <f t="shared" si="10"/>
        <v>15</v>
      </c>
      <c r="S5" s="26">
        <f t="shared" ref="S5:T5" si="13">M5+O5</f>
        <v>52.5</v>
      </c>
      <c r="T5" s="26">
        <f t="shared" si="13"/>
        <v>75</v>
      </c>
      <c r="U5" s="18"/>
      <c r="V5" s="18"/>
      <c r="W5" s="18"/>
      <c r="X5" s="18"/>
    </row>
    <row r="6" ht="14.25" customHeight="1">
      <c r="A6" s="19">
        <v>1.0</v>
      </c>
      <c r="B6" s="27" t="s">
        <v>22</v>
      </c>
      <c r="C6" s="21">
        <v>3.0</v>
      </c>
      <c r="D6" s="22">
        <v>60.0</v>
      </c>
      <c r="E6" s="22">
        <v>80.0</v>
      </c>
      <c r="F6" s="23">
        <v>10.0</v>
      </c>
      <c r="G6" s="23">
        <v>20.0</v>
      </c>
      <c r="H6" s="22">
        <v>10.0</v>
      </c>
      <c r="I6" s="22">
        <v>20.0</v>
      </c>
      <c r="J6" s="24">
        <f t="shared" si="2"/>
        <v>0.3</v>
      </c>
      <c r="K6" s="24">
        <f t="shared" si="3"/>
        <v>0.6</v>
      </c>
      <c r="L6" s="25">
        <f t="shared" si="4"/>
        <v>75</v>
      </c>
      <c r="M6" s="26">
        <f t="shared" si="5"/>
        <v>45</v>
      </c>
      <c r="N6" s="26">
        <f t="shared" si="6"/>
        <v>60</v>
      </c>
      <c r="O6" s="26">
        <f t="shared" si="7"/>
        <v>7.5</v>
      </c>
      <c r="P6" s="26">
        <f t="shared" si="8"/>
        <v>15</v>
      </c>
      <c r="Q6" s="26">
        <f t="shared" si="9"/>
        <v>7.5</v>
      </c>
      <c r="R6" s="26">
        <f t="shared" si="10"/>
        <v>15</v>
      </c>
      <c r="S6" s="26">
        <f t="shared" ref="S6:T6" si="14">M6+O6</f>
        <v>52.5</v>
      </c>
      <c r="T6" s="26">
        <f t="shared" si="14"/>
        <v>75</v>
      </c>
      <c r="U6" s="18"/>
      <c r="V6" s="18"/>
      <c r="W6" s="18"/>
      <c r="X6" s="18"/>
    </row>
    <row r="7" ht="14.25" customHeight="1">
      <c r="A7" s="19">
        <v>1.0</v>
      </c>
      <c r="B7" s="27" t="s">
        <v>23</v>
      </c>
      <c r="C7" s="21">
        <v>4.0</v>
      </c>
      <c r="D7" s="22">
        <v>70.0</v>
      </c>
      <c r="E7" s="22">
        <v>80.0</v>
      </c>
      <c r="F7" s="23">
        <v>10.0</v>
      </c>
      <c r="G7" s="23">
        <v>20.0</v>
      </c>
      <c r="H7" s="22">
        <v>10.0</v>
      </c>
      <c r="I7" s="22">
        <v>20.0</v>
      </c>
      <c r="J7" s="24">
        <f t="shared" si="2"/>
        <v>0.4</v>
      </c>
      <c r="K7" s="24">
        <f t="shared" si="3"/>
        <v>0.8</v>
      </c>
      <c r="L7" s="25">
        <f t="shared" si="4"/>
        <v>100</v>
      </c>
      <c r="M7" s="26">
        <f t="shared" si="5"/>
        <v>70</v>
      </c>
      <c r="N7" s="26">
        <f t="shared" si="6"/>
        <v>80</v>
      </c>
      <c r="O7" s="26">
        <f t="shared" si="7"/>
        <v>10</v>
      </c>
      <c r="P7" s="26">
        <f t="shared" si="8"/>
        <v>20</v>
      </c>
      <c r="Q7" s="26">
        <f t="shared" si="9"/>
        <v>10</v>
      </c>
      <c r="R7" s="26">
        <f t="shared" si="10"/>
        <v>20</v>
      </c>
      <c r="S7" s="26">
        <f t="shared" ref="S7:T7" si="15">M7+O7</f>
        <v>80</v>
      </c>
      <c r="T7" s="26">
        <f t="shared" si="15"/>
        <v>100</v>
      </c>
      <c r="U7" s="18"/>
      <c r="V7" s="18"/>
      <c r="W7" s="18"/>
      <c r="X7" s="18"/>
    </row>
    <row r="8" ht="14.25" customHeight="1">
      <c r="A8" s="19">
        <v>1.0</v>
      </c>
      <c r="B8" s="28" t="s">
        <v>24</v>
      </c>
      <c r="C8" s="21">
        <v>10.0</v>
      </c>
      <c r="D8" s="22">
        <v>10.0</v>
      </c>
      <c r="E8" s="22">
        <v>20.0</v>
      </c>
      <c r="F8" s="23">
        <v>60.0</v>
      </c>
      <c r="G8" s="23">
        <v>80.0</v>
      </c>
      <c r="H8" s="22">
        <v>10.0</v>
      </c>
      <c r="I8" s="22">
        <v>20.0</v>
      </c>
      <c r="J8" s="24">
        <f t="shared" si="2"/>
        <v>6</v>
      </c>
      <c r="K8" s="24">
        <f t="shared" si="3"/>
        <v>8</v>
      </c>
      <c r="L8" s="25">
        <f t="shared" si="4"/>
        <v>250</v>
      </c>
      <c r="M8" s="26">
        <f t="shared" si="5"/>
        <v>25</v>
      </c>
      <c r="N8" s="26">
        <f t="shared" si="6"/>
        <v>50</v>
      </c>
      <c r="O8" s="26">
        <f t="shared" si="7"/>
        <v>150</v>
      </c>
      <c r="P8" s="26">
        <f t="shared" si="8"/>
        <v>200</v>
      </c>
      <c r="Q8" s="26">
        <f t="shared" si="9"/>
        <v>25</v>
      </c>
      <c r="R8" s="26">
        <f t="shared" si="10"/>
        <v>50</v>
      </c>
      <c r="S8" s="29">
        <f t="shared" ref="S8:T8" si="16">M8+O8</f>
        <v>175</v>
      </c>
      <c r="T8" s="29">
        <f t="shared" si="16"/>
        <v>250</v>
      </c>
      <c r="U8" s="18"/>
      <c r="V8" s="18"/>
      <c r="W8" s="18"/>
      <c r="X8" s="18"/>
    </row>
    <row r="9" ht="14.25" customHeight="1">
      <c r="A9" s="30" t="s">
        <v>25</v>
      </c>
      <c r="B9" s="31"/>
      <c r="C9" s="32">
        <f>SUM(C2:C8)</f>
        <v>35</v>
      </c>
      <c r="D9" s="33"/>
      <c r="E9" s="33"/>
      <c r="F9" s="33"/>
      <c r="G9" s="33"/>
      <c r="H9" s="33"/>
      <c r="I9" s="33"/>
      <c r="J9" s="32">
        <f t="shared" ref="J9:K9" si="17">SUM(J2:J8)</f>
        <v>10.8</v>
      </c>
      <c r="K9" s="32">
        <f t="shared" si="17"/>
        <v>15.6</v>
      </c>
      <c r="L9" s="34"/>
      <c r="M9" s="32">
        <f t="shared" ref="M9:T9" si="18">SUM(M2:M8)</f>
        <v>352.5</v>
      </c>
      <c r="N9" s="32">
        <f t="shared" si="18"/>
        <v>457.5</v>
      </c>
      <c r="O9" s="32">
        <f t="shared" si="18"/>
        <v>270</v>
      </c>
      <c r="P9" s="32">
        <f t="shared" si="18"/>
        <v>390</v>
      </c>
      <c r="Q9" s="32">
        <f t="shared" si="18"/>
        <v>87.5</v>
      </c>
      <c r="R9" s="32">
        <f t="shared" si="18"/>
        <v>202.5</v>
      </c>
      <c r="S9" s="35">
        <f t="shared" si="18"/>
        <v>622.5</v>
      </c>
      <c r="T9" s="35">
        <f t="shared" si="18"/>
        <v>847.5</v>
      </c>
      <c r="U9" s="35">
        <v>490.0</v>
      </c>
      <c r="V9" s="36">
        <f>U9+S9</f>
        <v>1112.5</v>
      </c>
      <c r="W9" s="36">
        <f>T9+U9</f>
        <v>1337.5</v>
      </c>
      <c r="X9" s="36">
        <v>1225.0</v>
      </c>
    </row>
    <row r="10" ht="14.25" customHeight="1">
      <c r="A10" s="37">
        <v>2.0</v>
      </c>
      <c r="B10" s="20" t="s">
        <v>26</v>
      </c>
      <c r="C10" s="21">
        <v>4.0</v>
      </c>
      <c r="D10" s="22">
        <v>50.0</v>
      </c>
      <c r="E10" s="22">
        <v>60.0</v>
      </c>
      <c r="F10" s="23">
        <v>20.0</v>
      </c>
      <c r="G10" s="23">
        <v>35.0</v>
      </c>
      <c r="H10" s="22">
        <v>10.0</v>
      </c>
      <c r="I10" s="22">
        <v>25.0</v>
      </c>
      <c r="J10" s="24">
        <f t="shared" ref="J10:J16" si="20">(C10*F10)/100</f>
        <v>0.8</v>
      </c>
      <c r="K10" s="24">
        <f t="shared" ref="K10:K16" si="21">C10*G10/100</f>
        <v>1.4</v>
      </c>
      <c r="L10" s="25">
        <f t="shared" ref="L10:L16" si="22">C10*25</f>
        <v>100</v>
      </c>
      <c r="M10" s="26">
        <f t="shared" ref="M10:M16" si="23">C10*25*D10/100</f>
        <v>50</v>
      </c>
      <c r="N10" s="26">
        <f t="shared" ref="N10:N16" si="24">C10*25*E10/100</f>
        <v>60</v>
      </c>
      <c r="O10" s="26">
        <f t="shared" ref="O10:O16" si="25">C10*25*F10/100</f>
        <v>20</v>
      </c>
      <c r="P10" s="26">
        <f t="shared" ref="P10:P16" si="26">C10*25*G10/100</f>
        <v>35</v>
      </c>
      <c r="Q10" s="26">
        <f t="shared" ref="Q10:Q16" si="27">C10*25*H10/100</f>
        <v>10</v>
      </c>
      <c r="R10" s="26">
        <f t="shared" ref="R10:R16" si="28">C10*25*I10/100</f>
        <v>25</v>
      </c>
      <c r="S10" s="17">
        <f t="shared" ref="S10:T10" si="19">M10+O10</f>
        <v>70</v>
      </c>
      <c r="T10" s="17">
        <f t="shared" si="19"/>
        <v>95</v>
      </c>
      <c r="U10" s="18"/>
      <c r="V10" s="18"/>
      <c r="W10" s="18"/>
      <c r="X10" s="18"/>
    </row>
    <row r="11" ht="14.25" customHeight="1">
      <c r="A11" s="37">
        <v>2.0</v>
      </c>
      <c r="B11" s="20" t="s">
        <v>27</v>
      </c>
      <c r="C11" s="21">
        <v>3.0</v>
      </c>
      <c r="D11" s="22">
        <v>50.0</v>
      </c>
      <c r="E11" s="22">
        <v>60.0</v>
      </c>
      <c r="F11" s="23">
        <v>20.0</v>
      </c>
      <c r="G11" s="23">
        <v>40.0</v>
      </c>
      <c r="H11" s="22">
        <v>10.0</v>
      </c>
      <c r="I11" s="22">
        <v>20.0</v>
      </c>
      <c r="J11" s="24">
        <f t="shared" si="20"/>
        <v>0.6</v>
      </c>
      <c r="K11" s="24">
        <f t="shared" si="21"/>
        <v>1.2</v>
      </c>
      <c r="L11" s="25">
        <f t="shared" si="22"/>
        <v>75</v>
      </c>
      <c r="M11" s="26">
        <f t="shared" si="23"/>
        <v>37.5</v>
      </c>
      <c r="N11" s="26">
        <f t="shared" si="24"/>
        <v>45</v>
      </c>
      <c r="O11" s="26">
        <f t="shared" si="25"/>
        <v>15</v>
      </c>
      <c r="P11" s="26">
        <f t="shared" si="26"/>
        <v>30</v>
      </c>
      <c r="Q11" s="26">
        <f t="shared" si="27"/>
        <v>7.5</v>
      </c>
      <c r="R11" s="26">
        <f t="shared" si="28"/>
        <v>15</v>
      </c>
      <c r="S11" s="26">
        <f t="shared" ref="S11:T11" si="29">M11+O11</f>
        <v>52.5</v>
      </c>
      <c r="T11" s="26">
        <f t="shared" si="29"/>
        <v>75</v>
      </c>
      <c r="U11" s="38"/>
      <c r="V11" s="38"/>
      <c r="W11" s="38"/>
      <c r="X11" s="38"/>
    </row>
    <row r="12" ht="14.25" customHeight="1">
      <c r="A12" s="37">
        <v>2.0</v>
      </c>
      <c r="B12" s="20" t="s">
        <v>28</v>
      </c>
      <c r="C12" s="21">
        <v>4.0</v>
      </c>
      <c r="D12" s="22">
        <v>50.0</v>
      </c>
      <c r="E12" s="22">
        <v>60.0</v>
      </c>
      <c r="F12" s="23">
        <v>10.0</v>
      </c>
      <c r="G12" s="23">
        <v>30.0</v>
      </c>
      <c r="H12" s="22">
        <v>20.0</v>
      </c>
      <c r="I12" s="22">
        <v>30.0</v>
      </c>
      <c r="J12" s="24">
        <f t="shared" si="20"/>
        <v>0.4</v>
      </c>
      <c r="K12" s="24">
        <f t="shared" si="21"/>
        <v>1.2</v>
      </c>
      <c r="L12" s="25">
        <f t="shared" si="22"/>
        <v>100</v>
      </c>
      <c r="M12" s="26">
        <f t="shared" si="23"/>
        <v>50</v>
      </c>
      <c r="N12" s="26">
        <f t="shared" si="24"/>
        <v>60</v>
      </c>
      <c r="O12" s="26">
        <f t="shared" si="25"/>
        <v>10</v>
      </c>
      <c r="P12" s="26">
        <f t="shared" si="26"/>
        <v>30</v>
      </c>
      <c r="Q12" s="26">
        <f t="shared" si="27"/>
        <v>20</v>
      </c>
      <c r="R12" s="26">
        <f t="shared" si="28"/>
        <v>30</v>
      </c>
      <c r="S12" s="26">
        <f t="shared" ref="S12:T12" si="30">M12+O12</f>
        <v>60</v>
      </c>
      <c r="T12" s="26">
        <f t="shared" si="30"/>
        <v>90</v>
      </c>
      <c r="U12" s="38"/>
      <c r="V12" s="38"/>
      <c r="W12" s="38"/>
      <c r="X12" s="38"/>
    </row>
    <row r="13" ht="14.25" customHeight="1">
      <c r="A13" s="37">
        <v>2.0</v>
      </c>
      <c r="B13" s="27" t="s">
        <v>29</v>
      </c>
      <c r="C13" s="21">
        <v>6.0</v>
      </c>
      <c r="D13" s="22">
        <v>30.0</v>
      </c>
      <c r="E13" s="22">
        <v>50.0</v>
      </c>
      <c r="F13" s="23">
        <v>40.0</v>
      </c>
      <c r="G13" s="23">
        <v>50.0</v>
      </c>
      <c r="H13" s="22">
        <v>10.0</v>
      </c>
      <c r="I13" s="22">
        <v>20.0</v>
      </c>
      <c r="J13" s="24">
        <f t="shared" si="20"/>
        <v>2.4</v>
      </c>
      <c r="K13" s="24">
        <f t="shared" si="21"/>
        <v>3</v>
      </c>
      <c r="L13" s="25">
        <f t="shared" si="22"/>
        <v>150</v>
      </c>
      <c r="M13" s="26">
        <f t="shared" si="23"/>
        <v>45</v>
      </c>
      <c r="N13" s="26">
        <f t="shared" si="24"/>
        <v>75</v>
      </c>
      <c r="O13" s="26">
        <f t="shared" si="25"/>
        <v>60</v>
      </c>
      <c r="P13" s="26">
        <f t="shared" si="26"/>
        <v>75</v>
      </c>
      <c r="Q13" s="26">
        <f t="shared" si="27"/>
        <v>15</v>
      </c>
      <c r="R13" s="26">
        <f t="shared" si="28"/>
        <v>30</v>
      </c>
      <c r="S13" s="26">
        <f t="shared" ref="S13:T13" si="31">M13+O13</f>
        <v>105</v>
      </c>
      <c r="T13" s="26">
        <f t="shared" si="31"/>
        <v>150</v>
      </c>
      <c r="U13" s="38"/>
      <c r="V13" s="38"/>
      <c r="W13" s="38"/>
      <c r="X13" s="38"/>
    </row>
    <row r="14" ht="14.25" customHeight="1">
      <c r="A14" s="37">
        <v>2.0</v>
      </c>
      <c r="B14" s="20" t="s">
        <v>30</v>
      </c>
      <c r="C14" s="21">
        <v>4.0</v>
      </c>
      <c r="D14" s="22">
        <v>30.0</v>
      </c>
      <c r="E14" s="22">
        <v>40.0</v>
      </c>
      <c r="F14" s="23">
        <v>40.0</v>
      </c>
      <c r="G14" s="23">
        <v>60.0</v>
      </c>
      <c r="H14" s="22">
        <v>10.0</v>
      </c>
      <c r="I14" s="22">
        <v>20.0</v>
      </c>
      <c r="J14" s="24">
        <f t="shared" si="20"/>
        <v>1.6</v>
      </c>
      <c r="K14" s="24">
        <f t="shared" si="21"/>
        <v>2.4</v>
      </c>
      <c r="L14" s="25">
        <f t="shared" si="22"/>
        <v>100</v>
      </c>
      <c r="M14" s="26">
        <f t="shared" si="23"/>
        <v>30</v>
      </c>
      <c r="N14" s="26">
        <f t="shared" si="24"/>
        <v>40</v>
      </c>
      <c r="O14" s="26">
        <f t="shared" si="25"/>
        <v>40</v>
      </c>
      <c r="P14" s="26">
        <f t="shared" si="26"/>
        <v>60</v>
      </c>
      <c r="Q14" s="26">
        <f t="shared" si="27"/>
        <v>10</v>
      </c>
      <c r="R14" s="26">
        <f t="shared" si="28"/>
        <v>20</v>
      </c>
      <c r="S14" s="26">
        <f t="shared" ref="S14:T14" si="32">M14+O14</f>
        <v>70</v>
      </c>
      <c r="T14" s="26">
        <f t="shared" si="32"/>
        <v>100</v>
      </c>
      <c r="U14" s="38"/>
      <c r="V14" s="38"/>
      <c r="W14" s="38"/>
      <c r="X14" s="38"/>
    </row>
    <row r="15" ht="14.25" customHeight="1">
      <c r="A15" s="37">
        <v>2.0</v>
      </c>
      <c r="B15" s="20" t="s">
        <v>31</v>
      </c>
      <c r="C15" s="21">
        <v>4.0</v>
      </c>
      <c r="D15" s="22">
        <v>30.0</v>
      </c>
      <c r="E15" s="22">
        <v>40.0</v>
      </c>
      <c r="F15" s="23">
        <v>40.0</v>
      </c>
      <c r="G15" s="23">
        <v>60.0</v>
      </c>
      <c r="H15" s="22">
        <v>10.0</v>
      </c>
      <c r="I15" s="22">
        <v>20.0</v>
      </c>
      <c r="J15" s="24">
        <f t="shared" si="20"/>
        <v>1.6</v>
      </c>
      <c r="K15" s="24">
        <f t="shared" si="21"/>
        <v>2.4</v>
      </c>
      <c r="L15" s="25">
        <f t="shared" si="22"/>
        <v>100</v>
      </c>
      <c r="M15" s="26">
        <f t="shared" si="23"/>
        <v>30</v>
      </c>
      <c r="N15" s="26">
        <f t="shared" si="24"/>
        <v>40</v>
      </c>
      <c r="O15" s="26">
        <f t="shared" si="25"/>
        <v>40</v>
      </c>
      <c r="P15" s="26">
        <f t="shared" si="26"/>
        <v>60</v>
      </c>
      <c r="Q15" s="26">
        <f t="shared" si="27"/>
        <v>10</v>
      </c>
      <c r="R15" s="26">
        <f t="shared" si="28"/>
        <v>20</v>
      </c>
      <c r="S15" s="26">
        <f t="shared" ref="S15:T15" si="33">M15+O15</f>
        <v>70</v>
      </c>
      <c r="T15" s="26">
        <f t="shared" si="33"/>
        <v>100</v>
      </c>
      <c r="U15" s="38"/>
      <c r="V15" s="38"/>
      <c r="W15" s="38"/>
      <c r="X15" s="38"/>
    </row>
    <row r="16" ht="14.25" customHeight="1">
      <c r="A16" s="37">
        <v>2.0</v>
      </c>
      <c r="B16" s="20" t="s">
        <v>32</v>
      </c>
      <c r="C16" s="21">
        <v>12.0</v>
      </c>
      <c r="D16" s="22">
        <v>10.0</v>
      </c>
      <c r="E16" s="22">
        <v>30.0</v>
      </c>
      <c r="F16" s="23">
        <v>60.0</v>
      </c>
      <c r="G16" s="23">
        <v>70.0</v>
      </c>
      <c r="H16" s="22">
        <v>10.0</v>
      </c>
      <c r="I16" s="22">
        <v>20.0</v>
      </c>
      <c r="J16" s="24">
        <f t="shared" si="20"/>
        <v>7.2</v>
      </c>
      <c r="K16" s="24">
        <f t="shared" si="21"/>
        <v>8.4</v>
      </c>
      <c r="L16" s="25">
        <f t="shared" si="22"/>
        <v>300</v>
      </c>
      <c r="M16" s="26">
        <f t="shared" si="23"/>
        <v>30</v>
      </c>
      <c r="N16" s="26">
        <f t="shared" si="24"/>
        <v>90</v>
      </c>
      <c r="O16" s="26">
        <f t="shared" si="25"/>
        <v>180</v>
      </c>
      <c r="P16" s="26">
        <f t="shared" si="26"/>
        <v>210</v>
      </c>
      <c r="Q16" s="26">
        <f t="shared" si="27"/>
        <v>30</v>
      </c>
      <c r="R16" s="26">
        <f t="shared" si="28"/>
        <v>60</v>
      </c>
      <c r="S16" s="29">
        <f t="shared" ref="S16:T16" si="34">M16+O16</f>
        <v>210</v>
      </c>
      <c r="T16" s="29">
        <f t="shared" si="34"/>
        <v>300</v>
      </c>
      <c r="U16" s="38"/>
      <c r="V16" s="38"/>
      <c r="W16" s="38"/>
      <c r="X16" s="38"/>
    </row>
    <row r="17" ht="14.25" customHeight="1">
      <c r="A17" s="39" t="s">
        <v>25</v>
      </c>
      <c r="B17" s="31"/>
      <c r="C17" s="32">
        <f>SUM(C10:C16)</f>
        <v>37</v>
      </c>
      <c r="D17" s="33"/>
      <c r="E17" s="33"/>
      <c r="F17" s="33"/>
      <c r="G17" s="33"/>
      <c r="H17" s="33"/>
      <c r="I17" s="33"/>
      <c r="J17" s="32">
        <f t="shared" ref="J17:K17" si="35">SUM(J10:J16)</f>
        <v>14.6</v>
      </c>
      <c r="K17" s="32">
        <f t="shared" si="35"/>
        <v>20</v>
      </c>
      <c r="L17" s="34"/>
      <c r="M17" s="32">
        <f t="shared" ref="M17:T17" si="36">SUM(M10:M16)</f>
        <v>272.5</v>
      </c>
      <c r="N17" s="32">
        <f t="shared" si="36"/>
        <v>410</v>
      </c>
      <c r="O17" s="32">
        <f t="shared" si="36"/>
        <v>365</v>
      </c>
      <c r="P17" s="32">
        <f t="shared" si="36"/>
        <v>500</v>
      </c>
      <c r="Q17" s="32">
        <f t="shared" si="36"/>
        <v>102.5</v>
      </c>
      <c r="R17" s="32">
        <f t="shared" si="36"/>
        <v>200</v>
      </c>
      <c r="S17" s="35">
        <f t="shared" si="36"/>
        <v>637.5</v>
      </c>
      <c r="T17" s="35">
        <f t="shared" si="36"/>
        <v>910</v>
      </c>
      <c r="U17" s="35">
        <v>490.0</v>
      </c>
      <c r="V17" s="36">
        <f>U17+S17</f>
        <v>1127.5</v>
      </c>
      <c r="W17" s="36">
        <f>T17+U17</f>
        <v>1400</v>
      </c>
      <c r="X17" s="40">
        <v>1225.0</v>
      </c>
    </row>
    <row r="18" ht="14.25" customHeight="1">
      <c r="A18" s="37">
        <v>3.0</v>
      </c>
      <c r="B18" s="27" t="s">
        <v>33</v>
      </c>
      <c r="C18" s="21">
        <v>4.0</v>
      </c>
      <c r="D18" s="22">
        <v>60.0</v>
      </c>
      <c r="E18" s="22">
        <v>80.0</v>
      </c>
      <c r="F18" s="23">
        <v>10.0</v>
      </c>
      <c r="G18" s="23">
        <v>20.0</v>
      </c>
      <c r="H18" s="22">
        <v>10.0</v>
      </c>
      <c r="I18" s="22">
        <v>20.0</v>
      </c>
      <c r="J18" s="24">
        <f t="shared" ref="J18:J24" si="38">(C18*F18)/100</f>
        <v>0.4</v>
      </c>
      <c r="K18" s="24">
        <f t="shared" ref="K18:K24" si="39">C18*G18/100</f>
        <v>0.8</v>
      </c>
      <c r="L18" s="25">
        <f t="shared" ref="L18:L24" si="40">C18*25</f>
        <v>100</v>
      </c>
      <c r="M18" s="26">
        <f t="shared" ref="M18:M24" si="41">C18*25*D18/100</f>
        <v>60</v>
      </c>
      <c r="N18" s="26">
        <f t="shared" ref="N18:N24" si="42">C18*25*E18/100</f>
        <v>80</v>
      </c>
      <c r="O18" s="26">
        <f t="shared" ref="O18:O24" si="43">C18*25*F18/100</f>
        <v>10</v>
      </c>
      <c r="P18" s="26">
        <f t="shared" ref="P18:P24" si="44">C18*25*G18/100</f>
        <v>20</v>
      </c>
      <c r="Q18" s="26">
        <f t="shared" ref="Q18:Q24" si="45">C18*25*H18/100</f>
        <v>10</v>
      </c>
      <c r="R18" s="26">
        <f t="shared" ref="R18:R24" si="46">C18*25*I18/100</f>
        <v>20</v>
      </c>
      <c r="S18" s="17">
        <f t="shared" ref="S18:T18" si="37">M18+O18</f>
        <v>70</v>
      </c>
      <c r="T18" s="17">
        <f t="shared" si="37"/>
        <v>100</v>
      </c>
      <c r="U18" s="41"/>
      <c r="V18" s="38"/>
      <c r="W18" s="38"/>
      <c r="X18" s="38"/>
    </row>
    <row r="19" ht="14.25" customHeight="1">
      <c r="A19" s="37">
        <v>3.0</v>
      </c>
      <c r="B19" s="27" t="s">
        <v>34</v>
      </c>
      <c r="C19" s="21">
        <v>4.0</v>
      </c>
      <c r="D19" s="22">
        <v>60.0</v>
      </c>
      <c r="E19" s="22">
        <v>80.0</v>
      </c>
      <c r="F19" s="23">
        <v>10.0</v>
      </c>
      <c r="G19" s="23">
        <v>20.0</v>
      </c>
      <c r="H19" s="22">
        <v>10.0</v>
      </c>
      <c r="I19" s="22">
        <v>20.0</v>
      </c>
      <c r="J19" s="24">
        <f t="shared" si="38"/>
        <v>0.4</v>
      </c>
      <c r="K19" s="24">
        <f t="shared" si="39"/>
        <v>0.8</v>
      </c>
      <c r="L19" s="25">
        <f t="shared" si="40"/>
        <v>100</v>
      </c>
      <c r="M19" s="26">
        <f t="shared" si="41"/>
        <v>60</v>
      </c>
      <c r="N19" s="26">
        <f t="shared" si="42"/>
        <v>80</v>
      </c>
      <c r="O19" s="26">
        <f t="shared" si="43"/>
        <v>10</v>
      </c>
      <c r="P19" s="26">
        <f t="shared" si="44"/>
        <v>20</v>
      </c>
      <c r="Q19" s="26">
        <f t="shared" si="45"/>
        <v>10</v>
      </c>
      <c r="R19" s="26">
        <f t="shared" si="46"/>
        <v>20</v>
      </c>
      <c r="S19" s="26">
        <f t="shared" ref="S19:T19" si="47">M19+O19</f>
        <v>70</v>
      </c>
      <c r="T19" s="26">
        <f t="shared" si="47"/>
        <v>100</v>
      </c>
      <c r="U19" s="41"/>
      <c r="V19" s="38"/>
      <c r="W19" s="38"/>
      <c r="X19" s="38"/>
    </row>
    <row r="20" ht="14.25" customHeight="1">
      <c r="A20" s="37">
        <v>3.0</v>
      </c>
      <c r="B20" s="27" t="s">
        <v>35</v>
      </c>
      <c r="C20" s="21">
        <v>4.0</v>
      </c>
      <c r="D20" s="22">
        <v>20.0</v>
      </c>
      <c r="E20" s="22">
        <v>30.0</v>
      </c>
      <c r="F20" s="23">
        <v>50.0</v>
      </c>
      <c r="G20" s="23">
        <v>70.0</v>
      </c>
      <c r="H20" s="22">
        <v>10.0</v>
      </c>
      <c r="I20" s="22">
        <v>20.0</v>
      </c>
      <c r="J20" s="24">
        <f t="shared" si="38"/>
        <v>2</v>
      </c>
      <c r="K20" s="24">
        <f t="shared" si="39"/>
        <v>2.8</v>
      </c>
      <c r="L20" s="25">
        <f t="shared" si="40"/>
        <v>100</v>
      </c>
      <c r="M20" s="26">
        <f t="shared" si="41"/>
        <v>20</v>
      </c>
      <c r="N20" s="26">
        <f t="shared" si="42"/>
        <v>30</v>
      </c>
      <c r="O20" s="26">
        <f t="shared" si="43"/>
        <v>50</v>
      </c>
      <c r="P20" s="26">
        <f t="shared" si="44"/>
        <v>70</v>
      </c>
      <c r="Q20" s="26">
        <f t="shared" si="45"/>
        <v>10</v>
      </c>
      <c r="R20" s="26">
        <f t="shared" si="46"/>
        <v>20</v>
      </c>
      <c r="S20" s="26">
        <f t="shared" ref="S20:T20" si="48">M20+O20</f>
        <v>70</v>
      </c>
      <c r="T20" s="26">
        <f t="shared" si="48"/>
        <v>100</v>
      </c>
      <c r="U20" s="41"/>
      <c r="V20" s="38"/>
      <c r="W20" s="38"/>
      <c r="X20" s="38"/>
    </row>
    <row r="21" ht="14.25" customHeight="1">
      <c r="A21" s="37">
        <v>3.0</v>
      </c>
      <c r="B21" s="27" t="s">
        <v>36</v>
      </c>
      <c r="C21" s="42">
        <v>10.0</v>
      </c>
      <c r="D21" s="22">
        <v>20.0</v>
      </c>
      <c r="E21" s="22">
        <v>30.0</v>
      </c>
      <c r="F21" s="23">
        <v>50.0</v>
      </c>
      <c r="G21" s="23">
        <v>75.0</v>
      </c>
      <c r="H21" s="22">
        <v>10.0</v>
      </c>
      <c r="I21" s="22">
        <v>15.0</v>
      </c>
      <c r="J21" s="24">
        <f t="shared" si="38"/>
        <v>5</v>
      </c>
      <c r="K21" s="24">
        <f t="shared" si="39"/>
        <v>7.5</v>
      </c>
      <c r="L21" s="25">
        <f t="shared" si="40"/>
        <v>250</v>
      </c>
      <c r="M21" s="26">
        <f t="shared" si="41"/>
        <v>50</v>
      </c>
      <c r="N21" s="26">
        <f t="shared" si="42"/>
        <v>75</v>
      </c>
      <c r="O21" s="26">
        <f t="shared" si="43"/>
        <v>125</v>
      </c>
      <c r="P21" s="26">
        <f t="shared" si="44"/>
        <v>187.5</v>
      </c>
      <c r="Q21" s="26">
        <f t="shared" si="45"/>
        <v>25</v>
      </c>
      <c r="R21" s="26">
        <f t="shared" si="46"/>
        <v>37.5</v>
      </c>
      <c r="S21" s="26">
        <f t="shared" ref="S21:T21" si="49">M21+O21</f>
        <v>175</v>
      </c>
      <c r="T21" s="26">
        <f t="shared" si="49"/>
        <v>262.5</v>
      </c>
      <c r="U21" s="41"/>
      <c r="V21" s="38"/>
      <c r="W21" s="38"/>
      <c r="X21" s="38"/>
    </row>
    <row r="22" ht="14.25" customHeight="1">
      <c r="A22" s="37">
        <v>3.0</v>
      </c>
      <c r="B22" s="27" t="s">
        <v>37</v>
      </c>
      <c r="C22" s="42">
        <v>4.0</v>
      </c>
      <c r="D22" s="22">
        <v>30.0</v>
      </c>
      <c r="E22" s="22">
        <v>50.0</v>
      </c>
      <c r="F22" s="23">
        <v>40.0</v>
      </c>
      <c r="G22" s="23">
        <v>50.0</v>
      </c>
      <c r="H22" s="22">
        <v>10.0</v>
      </c>
      <c r="I22" s="22">
        <v>20.0</v>
      </c>
      <c r="J22" s="24">
        <f t="shared" si="38"/>
        <v>1.6</v>
      </c>
      <c r="K22" s="24">
        <f t="shared" si="39"/>
        <v>2</v>
      </c>
      <c r="L22" s="25">
        <f t="shared" si="40"/>
        <v>100</v>
      </c>
      <c r="M22" s="26">
        <f t="shared" si="41"/>
        <v>30</v>
      </c>
      <c r="N22" s="26">
        <f t="shared" si="42"/>
        <v>50</v>
      </c>
      <c r="O22" s="26">
        <f t="shared" si="43"/>
        <v>40</v>
      </c>
      <c r="P22" s="26">
        <f t="shared" si="44"/>
        <v>50</v>
      </c>
      <c r="Q22" s="26">
        <f t="shared" si="45"/>
        <v>10</v>
      </c>
      <c r="R22" s="26">
        <f t="shared" si="46"/>
        <v>20</v>
      </c>
      <c r="S22" s="26">
        <f t="shared" ref="S22:T22" si="50">M22+O22</f>
        <v>70</v>
      </c>
      <c r="T22" s="26">
        <f t="shared" si="50"/>
        <v>100</v>
      </c>
      <c r="U22" s="41"/>
      <c r="V22" s="38"/>
      <c r="W22" s="38"/>
      <c r="X22" s="38"/>
    </row>
    <row r="23" ht="15.75" customHeight="1">
      <c r="A23" s="37">
        <v>3.0</v>
      </c>
      <c r="B23" s="27" t="s">
        <v>38</v>
      </c>
      <c r="C23" s="42">
        <v>4.0</v>
      </c>
      <c r="D23" s="22">
        <v>40.0</v>
      </c>
      <c r="E23" s="22">
        <v>50.0</v>
      </c>
      <c r="F23" s="23">
        <v>30.0</v>
      </c>
      <c r="G23" s="23">
        <v>50.0</v>
      </c>
      <c r="H23" s="22">
        <v>10.0</v>
      </c>
      <c r="I23" s="22">
        <v>20.0</v>
      </c>
      <c r="J23" s="24">
        <f t="shared" si="38"/>
        <v>1.2</v>
      </c>
      <c r="K23" s="24">
        <f t="shared" si="39"/>
        <v>2</v>
      </c>
      <c r="L23" s="25">
        <f t="shared" si="40"/>
        <v>100</v>
      </c>
      <c r="M23" s="26">
        <f t="shared" si="41"/>
        <v>40</v>
      </c>
      <c r="N23" s="26">
        <f t="shared" si="42"/>
        <v>50</v>
      </c>
      <c r="O23" s="26">
        <f t="shared" si="43"/>
        <v>30</v>
      </c>
      <c r="P23" s="26">
        <f t="shared" si="44"/>
        <v>50</v>
      </c>
      <c r="Q23" s="26">
        <f t="shared" si="45"/>
        <v>10</v>
      </c>
      <c r="R23" s="26">
        <f t="shared" si="46"/>
        <v>20</v>
      </c>
      <c r="S23" s="26">
        <f t="shared" ref="S23:T23" si="51">M23+O23</f>
        <v>70</v>
      </c>
      <c r="T23" s="26">
        <f t="shared" si="51"/>
        <v>100</v>
      </c>
      <c r="U23" s="41"/>
      <c r="V23" s="38"/>
      <c r="W23" s="38"/>
      <c r="X23" s="38"/>
    </row>
    <row r="24" ht="14.25" customHeight="1">
      <c r="A24" s="37">
        <v>3.0</v>
      </c>
      <c r="B24" s="27" t="s">
        <v>39</v>
      </c>
      <c r="C24" s="21">
        <v>8.0</v>
      </c>
      <c r="D24" s="22">
        <v>20.0</v>
      </c>
      <c r="E24" s="43">
        <v>30.0</v>
      </c>
      <c r="F24" s="23">
        <v>50.0</v>
      </c>
      <c r="G24" s="23">
        <v>60.0</v>
      </c>
      <c r="H24" s="22">
        <v>10.0</v>
      </c>
      <c r="I24" s="22">
        <v>20.0</v>
      </c>
      <c r="J24" s="24">
        <f t="shared" si="38"/>
        <v>4</v>
      </c>
      <c r="K24" s="24">
        <f t="shared" si="39"/>
        <v>4.8</v>
      </c>
      <c r="L24" s="25">
        <f t="shared" si="40"/>
        <v>200</v>
      </c>
      <c r="M24" s="26">
        <f t="shared" si="41"/>
        <v>40</v>
      </c>
      <c r="N24" s="26">
        <f t="shared" si="42"/>
        <v>60</v>
      </c>
      <c r="O24" s="26">
        <f t="shared" si="43"/>
        <v>100</v>
      </c>
      <c r="P24" s="26">
        <f t="shared" si="44"/>
        <v>120</v>
      </c>
      <c r="Q24" s="26">
        <f t="shared" si="45"/>
        <v>20</v>
      </c>
      <c r="R24" s="26">
        <f t="shared" si="46"/>
        <v>40</v>
      </c>
      <c r="S24" s="26">
        <f t="shared" ref="S24:T24" si="52">M24+O24</f>
        <v>140</v>
      </c>
      <c r="T24" s="26">
        <f t="shared" si="52"/>
        <v>180</v>
      </c>
      <c r="U24" s="41"/>
      <c r="V24" s="38"/>
      <c r="W24" s="38"/>
      <c r="X24" s="38"/>
    </row>
    <row r="25" ht="14.25" customHeight="1">
      <c r="A25" s="44" t="s">
        <v>25</v>
      </c>
      <c r="B25" s="31"/>
      <c r="C25" s="32">
        <f>SUM(C18:C24)</f>
        <v>38</v>
      </c>
      <c r="D25" s="33"/>
      <c r="E25" s="33"/>
      <c r="F25" s="33"/>
      <c r="G25" s="33"/>
      <c r="H25" s="33"/>
      <c r="I25" s="33"/>
      <c r="J25" s="32">
        <f t="shared" ref="J25:K25" si="53">SUM(J18:J24)</f>
        <v>14.6</v>
      </c>
      <c r="K25" s="32">
        <f t="shared" si="53"/>
        <v>20.7</v>
      </c>
      <c r="L25" s="34"/>
      <c r="M25" s="32">
        <f t="shared" ref="M25:T25" si="54">SUM(M18:M24)</f>
        <v>300</v>
      </c>
      <c r="N25" s="32">
        <f t="shared" si="54"/>
        <v>425</v>
      </c>
      <c r="O25" s="32">
        <f t="shared" si="54"/>
        <v>365</v>
      </c>
      <c r="P25" s="32">
        <f t="shared" si="54"/>
        <v>517.5</v>
      </c>
      <c r="Q25" s="32">
        <f t="shared" si="54"/>
        <v>95</v>
      </c>
      <c r="R25" s="32">
        <f t="shared" si="54"/>
        <v>177.5</v>
      </c>
      <c r="S25" s="35">
        <f t="shared" si="54"/>
        <v>665</v>
      </c>
      <c r="T25" s="35">
        <f t="shared" si="54"/>
        <v>942.5</v>
      </c>
      <c r="U25" s="35">
        <v>455.0</v>
      </c>
      <c r="V25" s="36">
        <f>S25+U25</f>
        <v>1120</v>
      </c>
      <c r="W25" s="36">
        <f>T25+U25</f>
        <v>1397.5</v>
      </c>
      <c r="X25" s="40">
        <v>1225.0</v>
      </c>
    </row>
    <row r="26" ht="14.25" customHeight="1">
      <c r="A26" s="37">
        <v>4.0</v>
      </c>
      <c r="B26" s="45" t="s">
        <v>40</v>
      </c>
      <c r="C26" s="21">
        <v>4.0</v>
      </c>
      <c r="D26" s="22">
        <v>50.0</v>
      </c>
      <c r="E26" s="22">
        <v>60.0</v>
      </c>
      <c r="F26" s="23">
        <v>25.0</v>
      </c>
      <c r="G26" s="23">
        <v>30.0</v>
      </c>
      <c r="H26" s="22">
        <v>10.0</v>
      </c>
      <c r="I26" s="22">
        <v>20.0</v>
      </c>
      <c r="J26" s="24">
        <f t="shared" ref="J26:J31" si="56">(C26*F26)/100</f>
        <v>1</v>
      </c>
      <c r="K26" s="24">
        <f t="shared" ref="K26:K31" si="57">(C26*G26)/100</f>
        <v>1.2</v>
      </c>
      <c r="L26" s="25">
        <f t="shared" ref="L26:L31" si="58">C26*25</f>
        <v>100</v>
      </c>
      <c r="M26" s="26">
        <f t="shared" ref="M26:M31" si="59">C26*25*D26/100</f>
        <v>50</v>
      </c>
      <c r="N26" s="26">
        <f t="shared" ref="N26:N31" si="60">C26*25*E26/100</f>
        <v>60</v>
      </c>
      <c r="O26" s="26">
        <f t="shared" ref="O26:O31" si="61">C26*25*F26/100</f>
        <v>25</v>
      </c>
      <c r="P26" s="26">
        <f t="shared" ref="P26:P31" si="62">C26*25*G26/100</f>
        <v>30</v>
      </c>
      <c r="Q26" s="26">
        <f t="shared" ref="Q26:Q31" si="63">C26*25*H26/100</f>
        <v>10</v>
      </c>
      <c r="R26" s="26">
        <f t="shared" ref="R26:R31" si="64">C26*25*I26/100</f>
        <v>20</v>
      </c>
      <c r="S26" s="26">
        <f t="shared" ref="S26:T26" si="55">M26+O26</f>
        <v>75</v>
      </c>
      <c r="T26" s="26">
        <f t="shared" si="55"/>
        <v>90</v>
      </c>
      <c r="U26" s="46"/>
      <c r="V26" s="46"/>
      <c r="W26" s="46"/>
      <c r="X26" s="46"/>
    </row>
    <row r="27" ht="14.25" customHeight="1">
      <c r="A27" s="37">
        <v>4.0</v>
      </c>
      <c r="B27" s="27" t="s">
        <v>41</v>
      </c>
      <c r="C27" s="21">
        <v>4.0</v>
      </c>
      <c r="D27" s="22">
        <v>30.0</v>
      </c>
      <c r="E27" s="22">
        <v>40.0</v>
      </c>
      <c r="F27" s="23">
        <v>40.0</v>
      </c>
      <c r="G27" s="23">
        <v>60.0</v>
      </c>
      <c r="H27" s="22">
        <v>10.0</v>
      </c>
      <c r="I27" s="22">
        <v>20.0</v>
      </c>
      <c r="J27" s="24">
        <f t="shared" si="56"/>
        <v>1.6</v>
      </c>
      <c r="K27" s="24">
        <f t="shared" si="57"/>
        <v>2.4</v>
      </c>
      <c r="L27" s="25">
        <f t="shared" si="58"/>
        <v>100</v>
      </c>
      <c r="M27" s="26">
        <f t="shared" si="59"/>
        <v>30</v>
      </c>
      <c r="N27" s="26">
        <f t="shared" si="60"/>
        <v>40</v>
      </c>
      <c r="O27" s="26">
        <f t="shared" si="61"/>
        <v>40</v>
      </c>
      <c r="P27" s="26">
        <f t="shared" si="62"/>
        <v>60</v>
      </c>
      <c r="Q27" s="26">
        <f t="shared" si="63"/>
        <v>10</v>
      </c>
      <c r="R27" s="26">
        <f t="shared" si="64"/>
        <v>20</v>
      </c>
      <c r="S27" s="26">
        <f t="shared" ref="S27:T27" si="65">M27+O27</f>
        <v>70</v>
      </c>
      <c r="T27" s="26">
        <f t="shared" si="65"/>
        <v>100</v>
      </c>
      <c r="U27" s="46"/>
      <c r="V27" s="46"/>
      <c r="W27" s="46"/>
      <c r="X27" s="46"/>
    </row>
    <row r="28" ht="14.25" customHeight="1">
      <c r="A28" s="37">
        <v>4.0</v>
      </c>
      <c r="B28" s="27" t="s">
        <v>42</v>
      </c>
      <c r="C28" s="21">
        <v>12.0</v>
      </c>
      <c r="D28" s="22">
        <v>25.0</v>
      </c>
      <c r="E28" s="22">
        <v>35.0</v>
      </c>
      <c r="F28" s="23">
        <v>50.0</v>
      </c>
      <c r="G28" s="23">
        <v>70.0</v>
      </c>
      <c r="H28" s="22">
        <v>5.0</v>
      </c>
      <c r="I28" s="22">
        <v>15.0</v>
      </c>
      <c r="J28" s="24">
        <f t="shared" si="56"/>
        <v>6</v>
      </c>
      <c r="K28" s="24">
        <f t="shared" si="57"/>
        <v>8.4</v>
      </c>
      <c r="L28" s="25">
        <f t="shared" si="58"/>
        <v>300</v>
      </c>
      <c r="M28" s="26">
        <f t="shared" si="59"/>
        <v>75</v>
      </c>
      <c r="N28" s="26">
        <f t="shared" si="60"/>
        <v>105</v>
      </c>
      <c r="O28" s="26">
        <f t="shared" si="61"/>
        <v>150</v>
      </c>
      <c r="P28" s="26">
        <f t="shared" si="62"/>
        <v>210</v>
      </c>
      <c r="Q28" s="26">
        <f t="shared" si="63"/>
        <v>15</v>
      </c>
      <c r="R28" s="26">
        <f t="shared" si="64"/>
        <v>45</v>
      </c>
      <c r="S28" s="26">
        <f t="shared" ref="S28:T28" si="66">M28+O28</f>
        <v>225</v>
      </c>
      <c r="T28" s="26">
        <f t="shared" si="66"/>
        <v>315</v>
      </c>
      <c r="U28" s="46"/>
      <c r="V28" s="46"/>
      <c r="W28" s="46"/>
      <c r="X28" s="46"/>
    </row>
    <row r="29" ht="23.25" customHeight="1">
      <c r="A29" s="37">
        <v>4.0</v>
      </c>
      <c r="B29" s="27" t="s">
        <v>43</v>
      </c>
      <c r="C29" s="21">
        <v>4.0</v>
      </c>
      <c r="D29" s="22">
        <v>30.0</v>
      </c>
      <c r="E29" s="22">
        <v>40.0</v>
      </c>
      <c r="F29" s="23">
        <v>40.0</v>
      </c>
      <c r="G29" s="23">
        <v>60.0</v>
      </c>
      <c r="H29" s="22">
        <v>10.0</v>
      </c>
      <c r="I29" s="22">
        <v>20.0</v>
      </c>
      <c r="J29" s="24">
        <f t="shared" si="56"/>
        <v>1.6</v>
      </c>
      <c r="K29" s="24">
        <f t="shared" si="57"/>
        <v>2.4</v>
      </c>
      <c r="L29" s="25">
        <f t="shared" si="58"/>
        <v>100</v>
      </c>
      <c r="M29" s="26">
        <f t="shared" si="59"/>
        <v>30</v>
      </c>
      <c r="N29" s="26">
        <f t="shared" si="60"/>
        <v>40</v>
      </c>
      <c r="O29" s="26">
        <f t="shared" si="61"/>
        <v>40</v>
      </c>
      <c r="P29" s="26">
        <f t="shared" si="62"/>
        <v>60</v>
      </c>
      <c r="Q29" s="26">
        <f t="shared" si="63"/>
        <v>10</v>
      </c>
      <c r="R29" s="26">
        <f t="shared" si="64"/>
        <v>20</v>
      </c>
      <c r="S29" s="26">
        <f t="shared" ref="S29:T29" si="67">M29+O29</f>
        <v>70</v>
      </c>
      <c r="T29" s="26">
        <f t="shared" si="67"/>
        <v>100</v>
      </c>
      <c r="U29" s="46"/>
      <c r="V29" s="46"/>
      <c r="W29" s="46"/>
      <c r="X29" s="46"/>
    </row>
    <row r="30" ht="14.25" customHeight="1">
      <c r="A30" s="37">
        <v>4.0</v>
      </c>
      <c r="B30" s="27" t="s">
        <v>44</v>
      </c>
      <c r="C30" s="21">
        <v>2.0</v>
      </c>
      <c r="D30" s="22">
        <v>30.0</v>
      </c>
      <c r="E30" s="22">
        <v>50.0</v>
      </c>
      <c r="F30" s="23">
        <v>45.0</v>
      </c>
      <c r="G30" s="23">
        <v>60.0</v>
      </c>
      <c r="H30" s="22">
        <v>5.0</v>
      </c>
      <c r="I30" s="22">
        <v>10.0</v>
      </c>
      <c r="J30" s="24">
        <f t="shared" si="56"/>
        <v>0.9</v>
      </c>
      <c r="K30" s="24">
        <f t="shared" si="57"/>
        <v>1.2</v>
      </c>
      <c r="L30" s="25">
        <f t="shared" si="58"/>
        <v>50</v>
      </c>
      <c r="M30" s="26">
        <f t="shared" si="59"/>
        <v>15</v>
      </c>
      <c r="N30" s="26">
        <f t="shared" si="60"/>
        <v>25</v>
      </c>
      <c r="O30" s="26">
        <f t="shared" si="61"/>
        <v>22.5</v>
      </c>
      <c r="P30" s="26">
        <f t="shared" si="62"/>
        <v>30</v>
      </c>
      <c r="Q30" s="26">
        <f t="shared" si="63"/>
        <v>2.5</v>
      </c>
      <c r="R30" s="26">
        <f t="shared" si="64"/>
        <v>5</v>
      </c>
      <c r="S30" s="26">
        <f t="shared" ref="S30:T30" si="68">M30+O30</f>
        <v>37.5</v>
      </c>
      <c r="T30" s="26">
        <f t="shared" si="68"/>
        <v>55</v>
      </c>
      <c r="U30" s="46"/>
      <c r="V30" s="46"/>
      <c r="W30" s="46"/>
      <c r="X30" s="46"/>
    </row>
    <row r="31" ht="14.25" customHeight="1">
      <c r="A31" s="37">
        <v>4.0</v>
      </c>
      <c r="B31" s="47" t="s">
        <v>39</v>
      </c>
      <c r="C31" s="21">
        <v>8.0</v>
      </c>
      <c r="D31" s="22">
        <v>20.0</v>
      </c>
      <c r="E31" s="43">
        <v>30.0</v>
      </c>
      <c r="F31" s="23">
        <v>50.0</v>
      </c>
      <c r="G31" s="23">
        <v>60.0</v>
      </c>
      <c r="H31" s="22">
        <v>10.0</v>
      </c>
      <c r="I31" s="22">
        <v>20.0</v>
      </c>
      <c r="J31" s="24">
        <f t="shared" si="56"/>
        <v>4</v>
      </c>
      <c r="K31" s="24">
        <f t="shared" si="57"/>
        <v>4.8</v>
      </c>
      <c r="L31" s="25">
        <f t="shared" si="58"/>
        <v>200</v>
      </c>
      <c r="M31" s="26">
        <f t="shared" si="59"/>
        <v>40</v>
      </c>
      <c r="N31" s="26">
        <f t="shared" si="60"/>
        <v>60</v>
      </c>
      <c r="O31" s="26">
        <f t="shared" si="61"/>
        <v>100</v>
      </c>
      <c r="P31" s="26">
        <f t="shared" si="62"/>
        <v>120</v>
      </c>
      <c r="Q31" s="26">
        <f t="shared" si="63"/>
        <v>20</v>
      </c>
      <c r="R31" s="26">
        <f t="shared" si="64"/>
        <v>40</v>
      </c>
      <c r="S31" s="29">
        <f t="shared" ref="S31:T31" si="69">M31+O31</f>
        <v>140</v>
      </c>
      <c r="T31" s="29">
        <f t="shared" si="69"/>
        <v>180</v>
      </c>
      <c r="U31" s="46"/>
      <c r="V31" s="46"/>
      <c r="W31" s="46"/>
      <c r="X31" s="46"/>
    </row>
    <row r="32" ht="14.25" customHeight="1">
      <c r="A32" s="39" t="s">
        <v>25</v>
      </c>
      <c r="B32" s="31"/>
      <c r="C32" s="32">
        <f>SUM(C26:C31)</f>
        <v>34</v>
      </c>
      <c r="D32" s="33"/>
      <c r="E32" s="33"/>
      <c r="F32" s="33"/>
      <c r="G32" s="33"/>
      <c r="H32" s="33"/>
      <c r="I32" s="33"/>
      <c r="J32" s="32">
        <f t="shared" ref="J32:K32" si="70">SUM(J26:J31)</f>
        <v>15.1</v>
      </c>
      <c r="K32" s="32">
        <f t="shared" si="70"/>
        <v>20.4</v>
      </c>
      <c r="L32" s="34"/>
      <c r="M32" s="32">
        <f t="shared" ref="M32:T32" si="71">SUM(M26:M31)</f>
        <v>240</v>
      </c>
      <c r="N32" s="32">
        <f t="shared" si="71"/>
        <v>330</v>
      </c>
      <c r="O32" s="32">
        <f t="shared" si="71"/>
        <v>377.5</v>
      </c>
      <c r="P32" s="32">
        <f t="shared" si="71"/>
        <v>510</v>
      </c>
      <c r="Q32" s="32">
        <f t="shared" si="71"/>
        <v>67.5</v>
      </c>
      <c r="R32" s="32">
        <f t="shared" si="71"/>
        <v>150</v>
      </c>
      <c r="S32" s="35">
        <f t="shared" si="71"/>
        <v>617.5</v>
      </c>
      <c r="T32" s="35">
        <f t="shared" si="71"/>
        <v>840</v>
      </c>
      <c r="U32" s="35">
        <v>480.0</v>
      </c>
      <c r="V32" s="36">
        <f>S32+U32</f>
        <v>1097.5</v>
      </c>
      <c r="W32" s="36">
        <f>T32+U32</f>
        <v>1320</v>
      </c>
      <c r="X32" s="40">
        <v>1120.0</v>
      </c>
    </row>
    <row r="33" ht="14.25" customHeight="1">
      <c r="A33" s="48" t="s">
        <v>45</v>
      </c>
      <c r="B33" s="47"/>
      <c r="C33" s="26"/>
      <c r="D33" s="21"/>
      <c r="E33" s="21"/>
      <c r="F33" s="21"/>
      <c r="G33" s="21"/>
      <c r="H33" s="21"/>
      <c r="I33" s="21"/>
      <c r="J33" s="26"/>
      <c r="K33" s="26"/>
      <c r="L33" s="25"/>
      <c r="M33" s="26"/>
      <c r="N33" s="26"/>
      <c r="O33" s="26"/>
      <c r="P33" s="26"/>
      <c r="Q33" s="26"/>
      <c r="R33" s="26"/>
      <c r="S33" s="49"/>
      <c r="T33" s="49"/>
      <c r="U33" s="46"/>
      <c r="V33" s="46"/>
      <c r="W33" s="46"/>
      <c r="X33" s="46"/>
    </row>
    <row r="34" ht="14.25" customHeight="1">
      <c r="A34" s="50"/>
      <c r="B34" s="51" t="s">
        <v>46</v>
      </c>
      <c r="C34" s="25">
        <v>8.0</v>
      </c>
      <c r="D34" s="22">
        <v>20.0</v>
      </c>
      <c r="E34" s="22">
        <v>30.0</v>
      </c>
      <c r="F34" s="23">
        <v>50.0</v>
      </c>
      <c r="G34" s="23">
        <v>60.0</v>
      </c>
      <c r="H34" s="22">
        <v>10.0</v>
      </c>
      <c r="I34" s="22">
        <v>20.0</v>
      </c>
      <c r="J34" s="24">
        <f t="shared" ref="J34:J39" si="73">(C34*F34)/100</f>
        <v>4</v>
      </c>
      <c r="K34" s="24">
        <f t="shared" ref="K34:K39" si="74">C34*G34/100</f>
        <v>4.8</v>
      </c>
      <c r="L34" s="25">
        <f t="shared" ref="L34:L39" si="75">C34*25</f>
        <v>200</v>
      </c>
      <c r="M34" s="26">
        <f t="shared" ref="M34:M39" si="76">C34*25*D34/100</f>
        <v>40</v>
      </c>
      <c r="N34" s="26">
        <f t="shared" ref="N34:N39" si="77">C34*25*E34/100</f>
        <v>60</v>
      </c>
      <c r="O34" s="26">
        <f t="shared" ref="O34:O39" si="78">C34*25*F34/100</f>
        <v>100</v>
      </c>
      <c r="P34" s="26">
        <f t="shared" ref="P34:P39" si="79">C34*25*G34/100</f>
        <v>120</v>
      </c>
      <c r="Q34" s="26">
        <f t="shared" ref="Q34:Q39" si="80">C34*25*H34/100</f>
        <v>20</v>
      </c>
      <c r="R34" s="26">
        <f t="shared" ref="R34:R39" si="81">C34*25*I34/100</f>
        <v>40</v>
      </c>
      <c r="S34" s="26">
        <f t="shared" ref="S34:T34" si="72">M34+O34</f>
        <v>140</v>
      </c>
      <c r="T34" s="26">
        <f t="shared" si="72"/>
        <v>180</v>
      </c>
      <c r="U34" s="38"/>
      <c r="V34" s="38"/>
      <c r="W34" s="38"/>
      <c r="X34" s="38"/>
    </row>
    <row r="35" ht="14.25" customHeight="1">
      <c r="A35" s="50"/>
      <c r="B35" s="51" t="s">
        <v>47</v>
      </c>
      <c r="C35" s="25">
        <v>8.0</v>
      </c>
      <c r="D35" s="22">
        <v>20.0</v>
      </c>
      <c r="E35" s="22">
        <v>30.0</v>
      </c>
      <c r="F35" s="23">
        <v>50.0</v>
      </c>
      <c r="G35" s="23">
        <v>60.0</v>
      </c>
      <c r="H35" s="22">
        <v>10.0</v>
      </c>
      <c r="I35" s="22">
        <v>20.0</v>
      </c>
      <c r="J35" s="24">
        <f t="shared" si="73"/>
        <v>4</v>
      </c>
      <c r="K35" s="24">
        <f t="shared" si="74"/>
        <v>4.8</v>
      </c>
      <c r="L35" s="25">
        <f t="shared" si="75"/>
        <v>200</v>
      </c>
      <c r="M35" s="26">
        <f t="shared" si="76"/>
        <v>40</v>
      </c>
      <c r="N35" s="26">
        <f t="shared" si="77"/>
        <v>60</v>
      </c>
      <c r="O35" s="26">
        <f t="shared" si="78"/>
        <v>100</v>
      </c>
      <c r="P35" s="26">
        <f t="shared" si="79"/>
        <v>120</v>
      </c>
      <c r="Q35" s="26">
        <f t="shared" si="80"/>
        <v>20</v>
      </c>
      <c r="R35" s="26">
        <f t="shared" si="81"/>
        <v>40</v>
      </c>
      <c r="S35" s="26">
        <f t="shared" ref="S35:T35" si="82">M35+O35</f>
        <v>140</v>
      </c>
      <c r="T35" s="26">
        <f t="shared" si="82"/>
        <v>180</v>
      </c>
      <c r="U35" s="38"/>
      <c r="V35" s="38"/>
      <c r="W35" s="38"/>
      <c r="X35" s="38"/>
    </row>
    <row r="36" ht="14.25" customHeight="1">
      <c r="A36" s="50"/>
      <c r="B36" s="51" t="s">
        <v>48</v>
      </c>
      <c r="C36" s="25">
        <v>8.0</v>
      </c>
      <c r="D36" s="22">
        <v>20.0</v>
      </c>
      <c r="E36" s="22">
        <v>30.0</v>
      </c>
      <c r="F36" s="23">
        <v>50.0</v>
      </c>
      <c r="G36" s="23">
        <v>60.0</v>
      </c>
      <c r="H36" s="22">
        <v>10.0</v>
      </c>
      <c r="I36" s="22">
        <v>20.0</v>
      </c>
      <c r="J36" s="24">
        <f t="shared" si="73"/>
        <v>4</v>
      </c>
      <c r="K36" s="24">
        <f t="shared" si="74"/>
        <v>4.8</v>
      </c>
      <c r="L36" s="25">
        <f t="shared" si="75"/>
        <v>200</v>
      </c>
      <c r="M36" s="26">
        <f t="shared" si="76"/>
        <v>40</v>
      </c>
      <c r="N36" s="26">
        <f t="shared" si="77"/>
        <v>60</v>
      </c>
      <c r="O36" s="26">
        <f t="shared" si="78"/>
        <v>100</v>
      </c>
      <c r="P36" s="26">
        <f t="shared" si="79"/>
        <v>120</v>
      </c>
      <c r="Q36" s="26">
        <f t="shared" si="80"/>
        <v>20</v>
      </c>
      <c r="R36" s="26">
        <f t="shared" si="81"/>
        <v>40</v>
      </c>
      <c r="S36" s="26">
        <f t="shared" ref="S36:T36" si="83">M36+O36</f>
        <v>140</v>
      </c>
      <c r="T36" s="26">
        <f t="shared" si="83"/>
        <v>180</v>
      </c>
      <c r="U36" s="38"/>
      <c r="V36" s="38"/>
      <c r="W36" s="38"/>
      <c r="X36" s="38"/>
    </row>
    <row r="37" ht="14.25" customHeight="1">
      <c r="A37" s="50"/>
      <c r="B37" s="51" t="s">
        <v>49</v>
      </c>
      <c r="C37" s="25">
        <v>8.0</v>
      </c>
      <c r="D37" s="22">
        <v>20.0</v>
      </c>
      <c r="E37" s="22">
        <v>30.0</v>
      </c>
      <c r="F37" s="23">
        <v>50.0</v>
      </c>
      <c r="G37" s="23">
        <v>60.0</v>
      </c>
      <c r="H37" s="22">
        <v>10.0</v>
      </c>
      <c r="I37" s="22">
        <v>20.0</v>
      </c>
      <c r="J37" s="24">
        <f t="shared" si="73"/>
        <v>4</v>
      </c>
      <c r="K37" s="24">
        <f t="shared" si="74"/>
        <v>4.8</v>
      </c>
      <c r="L37" s="25">
        <f t="shared" si="75"/>
        <v>200</v>
      </c>
      <c r="M37" s="26">
        <f t="shared" si="76"/>
        <v>40</v>
      </c>
      <c r="N37" s="26">
        <f t="shared" si="77"/>
        <v>60</v>
      </c>
      <c r="O37" s="26">
        <f t="shared" si="78"/>
        <v>100</v>
      </c>
      <c r="P37" s="26">
        <f t="shared" si="79"/>
        <v>120</v>
      </c>
      <c r="Q37" s="26">
        <f t="shared" si="80"/>
        <v>20</v>
      </c>
      <c r="R37" s="26">
        <f t="shared" si="81"/>
        <v>40</v>
      </c>
      <c r="S37" s="26">
        <f t="shared" ref="S37:T37" si="84">M37+O37</f>
        <v>140</v>
      </c>
      <c r="T37" s="26">
        <f t="shared" si="84"/>
        <v>180</v>
      </c>
      <c r="U37" s="38"/>
      <c r="V37" s="38"/>
      <c r="W37" s="38"/>
      <c r="X37" s="38"/>
    </row>
    <row r="38" ht="14.25" customHeight="1">
      <c r="A38" s="50"/>
      <c r="B38" s="51" t="s">
        <v>50</v>
      </c>
      <c r="C38" s="25">
        <v>8.0</v>
      </c>
      <c r="D38" s="22">
        <v>20.0</v>
      </c>
      <c r="E38" s="22">
        <v>30.0</v>
      </c>
      <c r="F38" s="23">
        <v>50.0</v>
      </c>
      <c r="G38" s="23">
        <v>60.0</v>
      </c>
      <c r="H38" s="22">
        <v>10.0</v>
      </c>
      <c r="I38" s="22">
        <v>20.0</v>
      </c>
      <c r="J38" s="24">
        <f t="shared" si="73"/>
        <v>4</v>
      </c>
      <c r="K38" s="24">
        <f t="shared" si="74"/>
        <v>4.8</v>
      </c>
      <c r="L38" s="25">
        <f t="shared" si="75"/>
        <v>200</v>
      </c>
      <c r="M38" s="26">
        <f t="shared" si="76"/>
        <v>40</v>
      </c>
      <c r="N38" s="26">
        <f t="shared" si="77"/>
        <v>60</v>
      </c>
      <c r="O38" s="26">
        <f t="shared" si="78"/>
        <v>100</v>
      </c>
      <c r="P38" s="26">
        <f t="shared" si="79"/>
        <v>120</v>
      </c>
      <c r="Q38" s="26">
        <f t="shared" si="80"/>
        <v>20</v>
      </c>
      <c r="R38" s="26">
        <f t="shared" si="81"/>
        <v>40</v>
      </c>
      <c r="S38" s="26">
        <f t="shared" ref="S38:T38" si="85">M38+O38</f>
        <v>140</v>
      </c>
      <c r="T38" s="26">
        <f t="shared" si="85"/>
        <v>180</v>
      </c>
      <c r="U38" s="38"/>
      <c r="V38" s="38"/>
      <c r="W38" s="38"/>
      <c r="X38" s="38"/>
    </row>
    <row r="39" ht="14.25" customHeight="1">
      <c r="A39" s="50"/>
      <c r="B39" s="51" t="s">
        <v>51</v>
      </c>
      <c r="C39" s="25">
        <v>8.0</v>
      </c>
      <c r="D39" s="22">
        <v>20.0</v>
      </c>
      <c r="E39" s="22">
        <v>30.0</v>
      </c>
      <c r="F39" s="23">
        <v>50.0</v>
      </c>
      <c r="G39" s="23">
        <v>60.0</v>
      </c>
      <c r="H39" s="22">
        <v>10.0</v>
      </c>
      <c r="I39" s="22">
        <v>20.0</v>
      </c>
      <c r="J39" s="24">
        <f t="shared" si="73"/>
        <v>4</v>
      </c>
      <c r="K39" s="24">
        <f t="shared" si="74"/>
        <v>4.8</v>
      </c>
      <c r="L39" s="25">
        <f t="shared" si="75"/>
        <v>200</v>
      </c>
      <c r="M39" s="26">
        <f t="shared" si="76"/>
        <v>40</v>
      </c>
      <c r="N39" s="26">
        <f t="shared" si="77"/>
        <v>60</v>
      </c>
      <c r="O39" s="26">
        <f t="shared" si="78"/>
        <v>100</v>
      </c>
      <c r="P39" s="26">
        <f t="shared" si="79"/>
        <v>120</v>
      </c>
      <c r="Q39" s="26">
        <f t="shared" si="80"/>
        <v>20</v>
      </c>
      <c r="R39" s="26">
        <f t="shared" si="81"/>
        <v>40</v>
      </c>
      <c r="S39" s="26">
        <f t="shared" ref="S39:T39" si="86">M39+O39</f>
        <v>140</v>
      </c>
      <c r="T39" s="26">
        <f t="shared" si="86"/>
        <v>180</v>
      </c>
      <c r="U39" s="38"/>
      <c r="V39" s="38"/>
      <c r="W39" s="38"/>
      <c r="X39" s="38"/>
    </row>
    <row r="40" ht="14.25" customHeight="1">
      <c r="A40" s="52" t="s">
        <v>52</v>
      </c>
      <c r="B40" s="53"/>
      <c r="C40" s="54">
        <v>8.0</v>
      </c>
      <c r="D40" s="55"/>
      <c r="E40" s="55"/>
      <c r="F40" s="56"/>
      <c r="G40" s="56"/>
      <c r="H40" s="55"/>
      <c r="I40" s="55"/>
      <c r="J40" s="57"/>
      <c r="K40" s="57"/>
      <c r="L40" s="58"/>
      <c r="M40" s="58"/>
      <c r="N40" s="58"/>
      <c r="O40" s="58"/>
      <c r="P40" s="58"/>
      <c r="Q40" s="58"/>
      <c r="R40" s="58"/>
      <c r="S40" s="58"/>
      <c r="T40" s="58"/>
      <c r="U40" s="38"/>
      <c r="V40" s="38"/>
      <c r="W40" s="38"/>
      <c r="X40" s="38"/>
    </row>
    <row r="41" ht="14.25" customHeight="1">
      <c r="A41" s="59" t="s">
        <v>53</v>
      </c>
      <c r="B41" s="60" t="s">
        <v>54</v>
      </c>
      <c r="C41" s="61">
        <f>C9+C17+C25+C32</f>
        <v>144</v>
      </c>
      <c r="D41" s="62"/>
      <c r="E41" s="62"/>
      <c r="F41" s="63"/>
      <c r="G41" s="63"/>
      <c r="H41" s="62"/>
      <c r="I41" s="62"/>
      <c r="J41" s="64"/>
      <c r="K41" s="64"/>
      <c r="L41" s="65"/>
      <c r="M41" s="65"/>
      <c r="N41" s="65"/>
      <c r="O41" s="65"/>
      <c r="P41" s="65"/>
      <c r="Q41" s="65"/>
      <c r="R41" s="65"/>
      <c r="S41" s="65"/>
      <c r="T41" s="66"/>
      <c r="U41" s="67"/>
      <c r="V41" s="67"/>
      <c r="W41" s="67"/>
      <c r="X41" s="67"/>
    </row>
    <row r="42" ht="14.25" customHeight="1">
      <c r="A42" s="68"/>
      <c r="B42" s="69" t="s">
        <v>55</v>
      </c>
      <c r="C42" s="70"/>
      <c r="D42" s="71"/>
      <c r="E42" s="71"/>
      <c r="F42" s="72"/>
      <c r="G42" s="72"/>
      <c r="H42" s="71"/>
      <c r="I42" s="71"/>
      <c r="J42" s="73">
        <f t="shared" ref="J42:K42" si="87">J9+J17+J25+J32</f>
        <v>55.1</v>
      </c>
      <c r="K42" s="73">
        <f t="shared" si="87"/>
        <v>76.7</v>
      </c>
      <c r="L42" s="74"/>
      <c r="M42" s="74"/>
      <c r="N42" s="74"/>
      <c r="O42" s="74"/>
      <c r="P42" s="74"/>
      <c r="Q42" s="74"/>
      <c r="R42" s="74"/>
      <c r="S42" s="74"/>
      <c r="T42" s="75"/>
      <c r="U42" s="76"/>
      <c r="V42" s="76"/>
      <c r="W42" s="76"/>
      <c r="X42" s="76"/>
    </row>
    <row r="43" ht="14.25" customHeight="1">
      <c r="A43" s="68"/>
      <c r="B43" s="69" t="s">
        <v>56</v>
      </c>
      <c r="C43" s="70">
        <v>99.0</v>
      </c>
      <c r="D43" s="71"/>
      <c r="E43" s="71"/>
      <c r="F43" s="72"/>
      <c r="G43" s="72"/>
      <c r="H43" s="71"/>
      <c r="I43" s="71"/>
      <c r="J43" s="73"/>
      <c r="K43" s="73"/>
      <c r="L43" s="74"/>
      <c r="M43" s="74"/>
      <c r="N43" s="74"/>
      <c r="O43" s="74"/>
      <c r="P43" s="74"/>
      <c r="Q43" s="74"/>
      <c r="R43" s="74"/>
      <c r="S43" s="74"/>
      <c r="T43" s="75"/>
      <c r="U43" s="76"/>
      <c r="V43" s="76"/>
      <c r="W43" s="76"/>
      <c r="X43" s="76"/>
    </row>
    <row r="44" ht="14.25" customHeight="1">
      <c r="A44" s="77"/>
      <c r="B44" s="78" t="s">
        <v>53</v>
      </c>
      <c r="C44" s="79">
        <f>SUM(C41:C43)</f>
        <v>243</v>
      </c>
      <c r="D44" s="80"/>
      <c r="E44" s="80"/>
      <c r="F44" s="81"/>
      <c r="G44" s="81"/>
      <c r="H44" s="80"/>
      <c r="I44" s="80"/>
      <c r="J44" s="82"/>
      <c r="K44" s="82"/>
      <c r="L44" s="83"/>
      <c r="M44" s="83"/>
      <c r="N44" s="83"/>
      <c r="O44" s="83"/>
      <c r="P44" s="83"/>
      <c r="Q44" s="83"/>
      <c r="R44" s="83"/>
      <c r="S44" s="83"/>
      <c r="T44" s="84"/>
      <c r="U44" s="76"/>
      <c r="V44" s="76"/>
      <c r="W44" s="76"/>
      <c r="X44" s="76"/>
    </row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7">
    <mergeCell ref="D1:E1"/>
    <mergeCell ref="F1:G1"/>
    <mergeCell ref="H1:I1"/>
    <mergeCell ref="M1:N1"/>
    <mergeCell ref="O1:P1"/>
    <mergeCell ref="Q1:R1"/>
    <mergeCell ref="A41:A44"/>
  </mergeCell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8.63"/>
    <col customWidth="1" min="2" max="2" width="12.63"/>
    <col customWidth="1" min="3" max="26" width="8.63"/>
  </cols>
  <sheetData>
    <row r="1" ht="14.25" customHeight="1"/>
    <row r="2" ht="14.25" customHeight="1">
      <c r="B2" s="85" t="s">
        <v>57</v>
      </c>
      <c r="C2" s="86" t="s">
        <v>58</v>
      </c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8"/>
    </row>
    <row r="3" ht="14.25" customHeight="1">
      <c r="B3" s="89"/>
      <c r="C3" s="90" t="s">
        <v>59</v>
      </c>
      <c r="D3" s="91"/>
      <c r="E3" s="92"/>
      <c r="F3" s="90" t="s">
        <v>60</v>
      </c>
      <c r="G3" s="91"/>
      <c r="H3" s="92"/>
      <c r="I3" s="90" t="s">
        <v>61</v>
      </c>
      <c r="J3" s="91"/>
      <c r="K3" s="92"/>
      <c r="L3" s="90" t="s">
        <v>62</v>
      </c>
      <c r="M3" s="91"/>
      <c r="N3" s="92"/>
      <c r="O3" s="93" t="s">
        <v>53</v>
      </c>
    </row>
    <row r="4" ht="14.25" customHeight="1">
      <c r="B4" s="89"/>
      <c r="C4" s="94"/>
      <c r="D4" s="95"/>
      <c r="E4" s="96"/>
      <c r="F4" s="94"/>
      <c r="G4" s="95"/>
      <c r="H4" s="96"/>
      <c r="I4" s="94"/>
      <c r="J4" s="95"/>
      <c r="K4" s="96"/>
      <c r="L4" s="94"/>
      <c r="M4" s="95"/>
      <c r="N4" s="96"/>
      <c r="O4" s="97" t="s">
        <v>2</v>
      </c>
    </row>
    <row r="5" ht="14.25" customHeight="1">
      <c r="B5" s="98"/>
      <c r="C5" s="99" t="s">
        <v>63</v>
      </c>
      <c r="D5" s="99" t="s">
        <v>64</v>
      </c>
      <c r="E5" s="99" t="s">
        <v>2</v>
      </c>
      <c r="F5" s="99" t="s">
        <v>63</v>
      </c>
      <c r="G5" s="99" t="s">
        <v>64</v>
      </c>
      <c r="H5" s="99" t="s">
        <v>2</v>
      </c>
      <c r="I5" s="99" t="s">
        <v>63</v>
      </c>
      <c r="J5" s="99" t="s">
        <v>64</v>
      </c>
      <c r="K5" s="99" t="s">
        <v>2</v>
      </c>
      <c r="L5" s="99" t="s">
        <v>63</v>
      </c>
      <c r="M5" s="99" t="s">
        <v>64</v>
      </c>
      <c r="N5" s="99" t="s">
        <v>2</v>
      </c>
      <c r="O5" s="100" t="s">
        <v>65</v>
      </c>
    </row>
    <row r="6" ht="14.25" customHeight="1">
      <c r="B6" s="101" t="s">
        <v>66</v>
      </c>
      <c r="C6" s="102">
        <v>4.0</v>
      </c>
      <c r="D6" s="102">
        <v>140.0</v>
      </c>
      <c r="E6" s="102">
        <v>8.0</v>
      </c>
      <c r="F6" s="102">
        <v>4.0</v>
      </c>
      <c r="G6" s="102">
        <v>140.0</v>
      </c>
      <c r="H6" s="102">
        <v>8.0</v>
      </c>
      <c r="I6" s="102">
        <v>4.0</v>
      </c>
      <c r="J6" s="102">
        <v>140.0</v>
      </c>
      <c r="K6" s="102">
        <v>8.0</v>
      </c>
      <c r="L6" s="102">
        <v>4.0</v>
      </c>
      <c r="M6" s="102">
        <v>128.0</v>
      </c>
      <c r="N6" s="102">
        <v>8.0</v>
      </c>
      <c r="O6" s="103">
        <v>32.0</v>
      </c>
    </row>
    <row r="7" ht="14.25" customHeight="1">
      <c r="B7" s="101" t="s">
        <v>67</v>
      </c>
      <c r="C7" s="102">
        <v>2.0</v>
      </c>
      <c r="D7" s="102">
        <v>70.0</v>
      </c>
      <c r="E7" s="102">
        <v>4.0</v>
      </c>
      <c r="F7" s="102">
        <v>2.0</v>
      </c>
      <c r="G7" s="102">
        <v>70.0</v>
      </c>
      <c r="H7" s="102">
        <v>4.0</v>
      </c>
      <c r="I7" s="102">
        <v>2.0</v>
      </c>
      <c r="J7" s="102">
        <v>70.0</v>
      </c>
      <c r="K7" s="102">
        <v>4.0</v>
      </c>
      <c r="L7" s="102">
        <v>2.0</v>
      </c>
      <c r="M7" s="102">
        <v>64.0</v>
      </c>
      <c r="N7" s="102">
        <v>4.0</v>
      </c>
      <c r="O7" s="103">
        <v>16.0</v>
      </c>
    </row>
    <row r="8" ht="14.25" customHeight="1">
      <c r="B8" s="101" t="s">
        <v>68</v>
      </c>
      <c r="C8" s="102">
        <v>4.0</v>
      </c>
      <c r="D8" s="102">
        <v>140.0</v>
      </c>
      <c r="E8" s="102">
        <v>8.0</v>
      </c>
      <c r="F8" s="102">
        <v>4.0</v>
      </c>
      <c r="G8" s="102">
        <v>140.0</v>
      </c>
      <c r="H8" s="102">
        <v>8.0</v>
      </c>
      <c r="I8" s="102">
        <v>3.0</v>
      </c>
      <c r="J8" s="102">
        <v>105.0</v>
      </c>
      <c r="K8" s="102">
        <v>6.0</v>
      </c>
      <c r="L8" s="102">
        <v>3.0</v>
      </c>
      <c r="M8" s="102">
        <v>96.0</v>
      </c>
      <c r="N8" s="102">
        <v>6.0</v>
      </c>
      <c r="O8" s="103">
        <v>28.0</v>
      </c>
    </row>
    <row r="9" ht="14.25" customHeight="1">
      <c r="B9" s="101" t="s">
        <v>69</v>
      </c>
      <c r="C9" s="102">
        <v>1.0</v>
      </c>
      <c r="D9" s="102">
        <v>35.0</v>
      </c>
      <c r="E9" s="102">
        <v>2.0</v>
      </c>
      <c r="F9" s="102">
        <v>1.0</v>
      </c>
      <c r="G9" s="102">
        <v>35.0</v>
      </c>
      <c r="H9" s="102">
        <v>2.0</v>
      </c>
      <c r="I9" s="102">
        <v>1.0</v>
      </c>
      <c r="J9" s="102">
        <v>35.0</v>
      </c>
      <c r="K9" s="102">
        <v>2.0</v>
      </c>
      <c r="L9" s="104"/>
      <c r="M9" s="102">
        <v>0.0</v>
      </c>
      <c r="N9" s="104"/>
      <c r="O9" s="103">
        <v>6.0</v>
      </c>
    </row>
    <row r="10" ht="14.25" customHeight="1">
      <c r="B10" s="101" t="s">
        <v>70</v>
      </c>
      <c r="C10" s="104"/>
      <c r="D10" s="104"/>
      <c r="E10" s="104"/>
      <c r="F10" s="104"/>
      <c r="G10" s="104"/>
      <c r="H10" s="104"/>
      <c r="I10" s="104"/>
      <c r="J10" s="104"/>
      <c r="K10" s="104"/>
      <c r="L10" s="102">
        <v>2.0</v>
      </c>
      <c r="M10" s="102">
        <v>64.0</v>
      </c>
      <c r="N10" s="102">
        <v>3.0</v>
      </c>
      <c r="O10" s="103">
        <v>3.0</v>
      </c>
    </row>
    <row r="11" ht="14.25" customHeight="1">
      <c r="B11" s="105" t="s">
        <v>71</v>
      </c>
      <c r="C11" s="106"/>
      <c r="D11" s="106"/>
      <c r="E11" s="106"/>
      <c r="F11" s="106"/>
      <c r="G11" s="106"/>
      <c r="H11" s="106"/>
      <c r="I11" s="106"/>
      <c r="J11" s="106"/>
      <c r="K11" s="106"/>
      <c r="L11" s="107">
        <v>1.0</v>
      </c>
      <c r="M11" s="107">
        <v>32.0</v>
      </c>
      <c r="N11" s="107">
        <v>2.0</v>
      </c>
      <c r="O11" s="108">
        <v>2.0</v>
      </c>
    </row>
    <row r="12" ht="14.25" customHeight="1">
      <c r="B12" s="109" t="s">
        <v>72</v>
      </c>
      <c r="C12" s="98"/>
      <c r="D12" s="98"/>
      <c r="E12" s="98"/>
      <c r="F12" s="98"/>
      <c r="G12" s="98"/>
      <c r="H12" s="98"/>
      <c r="I12" s="98"/>
      <c r="J12" s="98"/>
      <c r="K12" s="98"/>
      <c r="L12" s="98"/>
      <c r="M12" s="98"/>
      <c r="N12" s="98"/>
      <c r="O12" s="98"/>
    </row>
    <row r="13" ht="14.25" customHeight="1">
      <c r="B13" s="105" t="s">
        <v>73</v>
      </c>
      <c r="C13" s="107">
        <v>2.0</v>
      </c>
      <c r="D13" s="107">
        <v>70.0</v>
      </c>
      <c r="E13" s="107">
        <v>2.0</v>
      </c>
      <c r="F13" s="107">
        <v>2.0</v>
      </c>
      <c r="G13" s="107">
        <v>70.0</v>
      </c>
      <c r="H13" s="107">
        <v>2.0</v>
      </c>
      <c r="I13" s="107">
        <v>2.0</v>
      </c>
      <c r="J13" s="107">
        <v>70.0</v>
      </c>
      <c r="K13" s="107">
        <v>2.0</v>
      </c>
      <c r="L13" s="107">
        <v>2.0</v>
      </c>
      <c r="M13" s="107">
        <v>64.0</v>
      </c>
      <c r="N13" s="107">
        <v>2.0</v>
      </c>
      <c r="O13" s="108">
        <v>8.0</v>
      </c>
    </row>
    <row r="14" ht="14.25" customHeight="1">
      <c r="B14" s="109" t="s">
        <v>74</v>
      </c>
      <c r="C14" s="98"/>
      <c r="D14" s="98"/>
      <c r="E14" s="98"/>
      <c r="F14" s="98"/>
      <c r="G14" s="98"/>
      <c r="H14" s="98"/>
      <c r="I14" s="98"/>
      <c r="J14" s="98"/>
      <c r="K14" s="98"/>
      <c r="L14" s="98"/>
      <c r="M14" s="98"/>
      <c r="N14" s="98"/>
      <c r="O14" s="98"/>
    </row>
    <row r="15" ht="14.25" customHeight="1">
      <c r="B15" s="101" t="s">
        <v>75</v>
      </c>
      <c r="C15" s="102">
        <v>1.0</v>
      </c>
      <c r="D15" s="102">
        <v>35.0</v>
      </c>
      <c r="E15" s="102">
        <v>1.0</v>
      </c>
      <c r="F15" s="102">
        <v>1.0</v>
      </c>
      <c r="G15" s="102">
        <v>35.0</v>
      </c>
      <c r="H15" s="102">
        <v>1.0</v>
      </c>
      <c r="I15" s="102">
        <v>1.0</v>
      </c>
      <c r="J15" s="102">
        <v>35.0</v>
      </c>
      <c r="K15" s="102">
        <v>1.0</v>
      </c>
      <c r="L15" s="102">
        <v>1.0</v>
      </c>
      <c r="M15" s="102">
        <v>32.0</v>
      </c>
      <c r="N15" s="102">
        <v>1.0</v>
      </c>
      <c r="O15" s="103">
        <v>4.0</v>
      </c>
    </row>
    <row r="16" ht="14.25" customHeight="1">
      <c r="B16" s="101" t="s">
        <v>53</v>
      </c>
      <c r="C16" s="110">
        <f t="shared" ref="C16:E16" si="1">SUM(C6:C15)</f>
        <v>14</v>
      </c>
      <c r="D16" s="111">
        <f t="shared" si="1"/>
        <v>490</v>
      </c>
      <c r="E16" s="110">
        <f t="shared" si="1"/>
        <v>25</v>
      </c>
      <c r="F16" s="110">
        <v>14.0</v>
      </c>
      <c r="G16" s="111">
        <v>490.0</v>
      </c>
      <c r="H16" s="110">
        <v>25.0</v>
      </c>
      <c r="I16" s="110">
        <v>13.0</v>
      </c>
      <c r="J16" s="111">
        <v>455.0</v>
      </c>
      <c r="K16" s="110">
        <v>23.0</v>
      </c>
      <c r="L16" s="110">
        <v>15.0</v>
      </c>
      <c r="M16" s="111">
        <v>480.0</v>
      </c>
      <c r="N16" s="110">
        <v>26.0</v>
      </c>
      <c r="O16" s="111">
        <f>E16+H16+K16+N16</f>
        <v>99</v>
      </c>
    </row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32">
    <mergeCell ref="D11:D12"/>
    <mergeCell ref="E11:E12"/>
    <mergeCell ref="C13:C14"/>
    <mergeCell ref="D13:D14"/>
    <mergeCell ref="E13:E14"/>
    <mergeCell ref="F11:F12"/>
    <mergeCell ref="G11:G12"/>
    <mergeCell ref="F13:F14"/>
    <mergeCell ref="G13:G14"/>
    <mergeCell ref="H11:H12"/>
    <mergeCell ref="I11:I12"/>
    <mergeCell ref="H13:H14"/>
    <mergeCell ref="I13:I14"/>
    <mergeCell ref="J11:J12"/>
    <mergeCell ref="K11:K12"/>
    <mergeCell ref="J13:J14"/>
    <mergeCell ref="K13:K14"/>
    <mergeCell ref="L11:L12"/>
    <mergeCell ref="M11:M12"/>
    <mergeCell ref="L13:L14"/>
    <mergeCell ref="M13:M14"/>
    <mergeCell ref="N11:N12"/>
    <mergeCell ref="O11:O12"/>
    <mergeCell ref="N13:N14"/>
    <mergeCell ref="O13:O14"/>
    <mergeCell ref="B2:B5"/>
    <mergeCell ref="C2:O2"/>
    <mergeCell ref="C3:E4"/>
    <mergeCell ref="F3:H4"/>
    <mergeCell ref="I3:K4"/>
    <mergeCell ref="L3:N4"/>
    <mergeCell ref="C11:C12"/>
  </mergeCells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27.13"/>
    <col customWidth="1" min="3" max="11" width="8.63"/>
    <col customWidth="1" min="12" max="12" width="11.75"/>
    <col customWidth="1" min="13" max="20" width="8.63"/>
    <col customWidth="1" min="21" max="21" width="11.25"/>
    <col customWidth="1" min="22" max="22" width="11.38"/>
    <col customWidth="1" min="23" max="28" width="8.63"/>
  </cols>
  <sheetData>
    <row r="1" ht="14.25" customHeight="1">
      <c r="A1" s="1" t="s">
        <v>0</v>
      </c>
      <c r="B1" s="2" t="s">
        <v>1</v>
      </c>
      <c r="C1" s="3" t="s">
        <v>2</v>
      </c>
      <c r="D1" s="4" t="s">
        <v>3</v>
      </c>
      <c r="E1" s="5"/>
      <c r="F1" s="6" t="s">
        <v>4</v>
      </c>
      <c r="G1" s="5"/>
      <c r="H1" s="4" t="s">
        <v>5</v>
      </c>
      <c r="I1" s="5"/>
      <c r="J1" s="7" t="s">
        <v>6</v>
      </c>
      <c r="K1" s="7" t="s">
        <v>7</v>
      </c>
      <c r="L1" s="2" t="s">
        <v>8</v>
      </c>
      <c r="M1" s="8" t="s">
        <v>9</v>
      </c>
      <c r="N1" s="5"/>
      <c r="O1" s="8" t="s">
        <v>10</v>
      </c>
      <c r="P1" s="5"/>
      <c r="Q1" s="8" t="s">
        <v>11</v>
      </c>
      <c r="R1" s="5"/>
      <c r="S1" s="2" t="s">
        <v>12</v>
      </c>
      <c r="T1" s="2" t="s">
        <v>13</v>
      </c>
      <c r="U1" s="112" t="s">
        <v>76</v>
      </c>
      <c r="V1" s="113" t="s">
        <v>77</v>
      </c>
      <c r="W1" s="1" t="s">
        <v>78</v>
      </c>
      <c r="X1" s="3" t="s">
        <v>2</v>
      </c>
      <c r="Y1" s="2" t="s">
        <v>79</v>
      </c>
      <c r="Z1" s="9" t="s">
        <v>80</v>
      </c>
      <c r="AA1" s="114" t="s">
        <v>81</v>
      </c>
      <c r="AB1" s="115" t="s">
        <v>82</v>
      </c>
    </row>
    <row r="2" ht="14.25" customHeight="1">
      <c r="A2" s="10">
        <v>1.0</v>
      </c>
      <c r="B2" s="11" t="s">
        <v>18</v>
      </c>
      <c r="C2" s="12">
        <v>4.0</v>
      </c>
      <c r="D2" s="13">
        <v>50.0</v>
      </c>
      <c r="E2" s="13">
        <v>70.0</v>
      </c>
      <c r="F2" s="14">
        <v>20.0</v>
      </c>
      <c r="G2" s="14">
        <v>30.0</v>
      </c>
      <c r="H2" s="13">
        <v>10.0</v>
      </c>
      <c r="I2" s="13">
        <v>20.0</v>
      </c>
      <c r="J2" s="15">
        <f t="shared" ref="J2:J8" si="2">C2*F2/100</f>
        <v>0.8</v>
      </c>
      <c r="K2" s="15">
        <f t="shared" ref="K2:K8" si="3">C2*G2/100</f>
        <v>1.2</v>
      </c>
      <c r="L2" s="16">
        <f t="shared" ref="L2:L8" si="4">C2*25</f>
        <v>100</v>
      </c>
      <c r="M2" s="17">
        <f t="shared" ref="M2:M8" si="5">C2*25*D2/100</f>
        <v>50</v>
      </c>
      <c r="N2" s="17">
        <f t="shared" ref="N2:N8" si="6">C2*25*E2/100</f>
        <v>70</v>
      </c>
      <c r="O2" s="17">
        <f t="shared" ref="O2:O8" si="7">C2*25*F2/100</f>
        <v>20</v>
      </c>
      <c r="P2" s="17">
        <f t="shared" ref="P2:P8" si="8">C2*25*G2/100</f>
        <v>30</v>
      </c>
      <c r="Q2" s="17">
        <f t="shared" ref="Q2:Q8" si="9">C2*25*H2/100</f>
        <v>10</v>
      </c>
      <c r="R2" s="17">
        <f t="shared" ref="R2:R8" si="10">C2*25*I2/100</f>
        <v>20</v>
      </c>
      <c r="S2" s="17">
        <f t="shared" ref="S2:T2" si="1">M2+O2</f>
        <v>70</v>
      </c>
      <c r="T2" s="17">
        <f t="shared" si="1"/>
        <v>100</v>
      </c>
      <c r="U2" s="116">
        <f t="shared" ref="U2:U8" si="12">L2-R2</f>
        <v>80</v>
      </c>
      <c r="V2" s="117">
        <f t="shared" ref="V2:V8" si="13">L2-Q2</f>
        <v>90</v>
      </c>
      <c r="W2" s="118" t="s">
        <v>83</v>
      </c>
      <c r="X2" s="12">
        <v>8.0</v>
      </c>
      <c r="Y2" s="12">
        <v>4.0</v>
      </c>
      <c r="Z2" s="119">
        <f t="shared" ref="Z2:Z7" si="14">Y2*35</f>
        <v>140</v>
      </c>
      <c r="AA2" s="120">
        <f>Z9+U9</f>
        <v>1197.5</v>
      </c>
      <c r="AB2" s="121">
        <f>Z9+V9</f>
        <v>1312.5</v>
      </c>
    </row>
    <row r="3" ht="14.25" customHeight="1">
      <c r="A3" s="19">
        <v>1.0</v>
      </c>
      <c r="B3" s="20" t="s">
        <v>19</v>
      </c>
      <c r="C3" s="21">
        <v>8.0</v>
      </c>
      <c r="D3" s="22">
        <v>40.0</v>
      </c>
      <c r="E3" s="22">
        <v>50.0</v>
      </c>
      <c r="F3" s="23">
        <v>30.0</v>
      </c>
      <c r="G3" s="23">
        <v>40.0</v>
      </c>
      <c r="H3" s="22">
        <v>10.0</v>
      </c>
      <c r="I3" s="22">
        <v>30.0</v>
      </c>
      <c r="J3" s="24">
        <f t="shared" si="2"/>
        <v>2.4</v>
      </c>
      <c r="K3" s="24">
        <f t="shared" si="3"/>
        <v>3.2</v>
      </c>
      <c r="L3" s="25">
        <f t="shared" si="4"/>
        <v>200</v>
      </c>
      <c r="M3" s="26">
        <f t="shared" si="5"/>
        <v>80</v>
      </c>
      <c r="N3" s="26">
        <f t="shared" si="6"/>
        <v>100</v>
      </c>
      <c r="O3" s="26">
        <f t="shared" si="7"/>
        <v>60</v>
      </c>
      <c r="P3" s="26">
        <f t="shared" si="8"/>
        <v>80</v>
      </c>
      <c r="Q3" s="26">
        <f t="shared" si="9"/>
        <v>20</v>
      </c>
      <c r="R3" s="26">
        <f t="shared" si="10"/>
        <v>60</v>
      </c>
      <c r="S3" s="26">
        <f t="shared" ref="S3:T3" si="11">M3+O3</f>
        <v>140</v>
      </c>
      <c r="T3" s="26">
        <f t="shared" si="11"/>
        <v>180</v>
      </c>
      <c r="U3" s="116">
        <f t="shared" si="12"/>
        <v>140</v>
      </c>
      <c r="V3" s="117">
        <f t="shared" si="13"/>
        <v>180</v>
      </c>
      <c r="W3" s="122" t="s">
        <v>84</v>
      </c>
      <c r="X3" s="21">
        <v>4.0</v>
      </c>
      <c r="Y3" s="21">
        <v>2.0</v>
      </c>
      <c r="Z3" s="123">
        <f t="shared" si="14"/>
        <v>70</v>
      </c>
      <c r="AA3" s="124" t="s">
        <v>85</v>
      </c>
      <c r="AB3" s="125" t="s">
        <v>86</v>
      </c>
    </row>
    <row r="4" ht="14.25" customHeight="1">
      <c r="A4" s="19">
        <v>1.0</v>
      </c>
      <c r="B4" s="27" t="s">
        <v>20</v>
      </c>
      <c r="C4" s="21">
        <v>3.0</v>
      </c>
      <c r="D4" s="22">
        <v>50.0</v>
      </c>
      <c r="E4" s="22">
        <v>60.0</v>
      </c>
      <c r="F4" s="23">
        <v>20.0</v>
      </c>
      <c r="G4" s="23">
        <v>30.0</v>
      </c>
      <c r="H4" s="22">
        <v>10.0</v>
      </c>
      <c r="I4" s="22">
        <v>30.0</v>
      </c>
      <c r="J4" s="24">
        <f t="shared" si="2"/>
        <v>0.6</v>
      </c>
      <c r="K4" s="24">
        <f t="shared" si="3"/>
        <v>0.9</v>
      </c>
      <c r="L4" s="25">
        <f t="shared" si="4"/>
        <v>75</v>
      </c>
      <c r="M4" s="26">
        <f t="shared" si="5"/>
        <v>37.5</v>
      </c>
      <c r="N4" s="26">
        <f t="shared" si="6"/>
        <v>45</v>
      </c>
      <c r="O4" s="26">
        <f t="shared" si="7"/>
        <v>15</v>
      </c>
      <c r="P4" s="26">
        <f t="shared" si="8"/>
        <v>22.5</v>
      </c>
      <c r="Q4" s="26">
        <f t="shared" si="9"/>
        <v>7.5</v>
      </c>
      <c r="R4" s="26">
        <f t="shared" si="10"/>
        <v>22.5</v>
      </c>
      <c r="S4" s="26">
        <f t="shared" ref="S4:T4" si="15">M4+O4</f>
        <v>52.5</v>
      </c>
      <c r="T4" s="26">
        <f t="shared" si="15"/>
        <v>67.5</v>
      </c>
      <c r="U4" s="116">
        <f t="shared" si="12"/>
        <v>52.5</v>
      </c>
      <c r="V4" s="117">
        <f t="shared" si="13"/>
        <v>67.5</v>
      </c>
      <c r="W4" s="122" t="s">
        <v>87</v>
      </c>
      <c r="X4" s="21">
        <v>8.0</v>
      </c>
      <c r="Y4" s="21">
        <v>4.0</v>
      </c>
      <c r="Z4" s="123">
        <f t="shared" si="14"/>
        <v>140</v>
      </c>
      <c r="AA4" s="126"/>
      <c r="AB4" s="126"/>
    </row>
    <row r="5" ht="14.25" customHeight="1">
      <c r="A5" s="19">
        <v>1.0</v>
      </c>
      <c r="B5" s="28" t="s">
        <v>21</v>
      </c>
      <c r="C5" s="21">
        <v>3.0</v>
      </c>
      <c r="D5" s="22">
        <v>60.0</v>
      </c>
      <c r="E5" s="22">
        <v>70.0</v>
      </c>
      <c r="F5" s="23">
        <v>10.0</v>
      </c>
      <c r="G5" s="23">
        <v>30.0</v>
      </c>
      <c r="H5" s="22">
        <v>10.0</v>
      </c>
      <c r="I5" s="22">
        <v>20.0</v>
      </c>
      <c r="J5" s="24">
        <f t="shared" si="2"/>
        <v>0.3</v>
      </c>
      <c r="K5" s="24">
        <f t="shared" si="3"/>
        <v>0.9</v>
      </c>
      <c r="L5" s="25">
        <f t="shared" si="4"/>
        <v>75</v>
      </c>
      <c r="M5" s="26">
        <f t="shared" si="5"/>
        <v>45</v>
      </c>
      <c r="N5" s="26">
        <f t="shared" si="6"/>
        <v>52.5</v>
      </c>
      <c r="O5" s="26">
        <f t="shared" si="7"/>
        <v>7.5</v>
      </c>
      <c r="P5" s="26">
        <f t="shared" si="8"/>
        <v>22.5</v>
      </c>
      <c r="Q5" s="26">
        <f t="shared" si="9"/>
        <v>7.5</v>
      </c>
      <c r="R5" s="26">
        <f t="shared" si="10"/>
        <v>15</v>
      </c>
      <c r="S5" s="26">
        <f t="shared" ref="S5:T5" si="16">M5+O5</f>
        <v>52.5</v>
      </c>
      <c r="T5" s="26">
        <f t="shared" si="16"/>
        <v>75</v>
      </c>
      <c r="U5" s="116">
        <f t="shared" si="12"/>
        <v>60</v>
      </c>
      <c r="V5" s="117">
        <f t="shared" si="13"/>
        <v>67.5</v>
      </c>
      <c r="W5" s="122" t="s">
        <v>88</v>
      </c>
      <c r="X5" s="21">
        <v>2.0</v>
      </c>
      <c r="Y5" s="21">
        <v>2.0</v>
      </c>
      <c r="Z5" s="123">
        <f t="shared" si="14"/>
        <v>70</v>
      </c>
      <c r="AA5" s="127">
        <f t="shared" ref="AA5:AB5" si="17">AA2/35</f>
        <v>34.21428571</v>
      </c>
      <c r="AB5" s="128">
        <f t="shared" si="17"/>
        <v>37.5</v>
      </c>
    </row>
    <row r="6" ht="14.25" customHeight="1">
      <c r="A6" s="19">
        <v>1.0</v>
      </c>
      <c r="B6" s="27" t="s">
        <v>22</v>
      </c>
      <c r="C6" s="21">
        <v>3.0</v>
      </c>
      <c r="D6" s="22">
        <v>60.0</v>
      </c>
      <c r="E6" s="22">
        <v>80.0</v>
      </c>
      <c r="F6" s="23">
        <v>10.0</v>
      </c>
      <c r="G6" s="23">
        <v>20.0</v>
      </c>
      <c r="H6" s="22">
        <v>10.0</v>
      </c>
      <c r="I6" s="22">
        <v>20.0</v>
      </c>
      <c r="J6" s="24">
        <f t="shared" si="2"/>
        <v>0.3</v>
      </c>
      <c r="K6" s="24">
        <f t="shared" si="3"/>
        <v>0.6</v>
      </c>
      <c r="L6" s="25">
        <f t="shared" si="4"/>
        <v>75</v>
      </c>
      <c r="M6" s="26">
        <f t="shared" si="5"/>
        <v>45</v>
      </c>
      <c r="N6" s="26">
        <f t="shared" si="6"/>
        <v>60</v>
      </c>
      <c r="O6" s="26">
        <f t="shared" si="7"/>
        <v>7.5</v>
      </c>
      <c r="P6" s="26">
        <f t="shared" si="8"/>
        <v>15</v>
      </c>
      <c r="Q6" s="26">
        <f t="shared" si="9"/>
        <v>7.5</v>
      </c>
      <c r="R6" s="26">
        <f t="shared" si="10"/>
        <v>15</v>
      </c>
      <c r="S6" s="26">
        <f t="shared" ref="S6:T6" si="18">M6+O6</f>
        <v>52.5</v>
      </c>
      <c r="T6" s="26">
        <f t="shared" si="18"/>
        <v>75</v>
      </c>
      <c r="U6" s="116">
        <f t="shared" si="12"/>
        <v>60</v>
      </c>
      <c r="V6" s="117">
        <f t="shared" si="13"/>
        <v>67.5</v>
      </c>
      <c r="W6" s="122" t="s">
        <v>89</v>
      </c>
      <c r="X6" s="21">
        <v>2.0</v>
      </c>
      <c r="Y6" s="21">
        <v>1.0</v>
      </c>
      <c r="Z6" s="123">
        <f t="shared" si="14"/>
        <v>35</v>
      </c>
      <c r="AA6" s="38"/>
      <c r="AB6" s="38"/>
    </row>
    <row r="7" ht="14.25" customHeight="1">
      <c r="A7" s="19">
        <v>1.0</v>
      </c>
      <c r="B7" s="27" t="s">
        <v>23</v>
      </c>
      <c r="C7" s="21">
        <v>4.0</v>
      </c>
      <c r="D7" s="22">
        <v>70.0</v>
      </c>
      <c r="E7" s="22">
        <v>80.0</v>
      </c>
      <c r="F7" s="23">
        <v>10.0</v>
      </c>
      <c r="G7" s="23">
        <v>20.0</v>
      </c>
      <c r="H7" s="22">
        <v>10.0</v>
      </c>
      <c r="I7" s="22">
        <v>20.0</v>
      </c>
      <c r="J7" s="24">
        <f t="shared" si="2"/>
        <v>0.4</v>
      </c>
      <c r="K7" s="24">
        <f t="shared" si="3"/>
        <v>0.8</v>
      </c>
      <c r="L7" s="25">
        <f t="shared" si="4"/>
        <v>100</v>
      </c>
      <c r="M7" s="26">
        <f t="shared" si="5"/>
        <v>70</v>
      </c>
      <c r="N7" s="26">
        <f t="shared" si="6"/>
        <v>80</v>
      </c>
      <c r="O7" s="26">
        <f t="shared" si="7"/>
        <v>10</v>
      </c>
      <c r="P7" s="26">
        <f t="shared" si="8"/>
        <v>20</v>
      </c>
      <c r="Q7" s="26">
        <f t="shared" si="9"/>
        <v>10</v>
      </c>
      <c r="R7" s="26">
        <f t="shared" si="10"/>
        <v>20</v>
      </c>
      <c r="S7" s="26">
        <f t="shared" ref="S7:T7" si="19">M7+O7</f>
        <v>80</v>
      </c>
      <c r="T7" s="26">
        <f t="shared" si="19"/>
        <v>100</v>
      </c>
      <c r="U7" s="116">
        <f t="shared" si="12"/>
        <v>80</v>
      </c>
      <c r="V7" s="117">
        <f t="shared" si="13"/>
        <v>90</v>
      </c>
      <c r="W7" s="122" t="s">
        <v>90</v>
      </c>
      <c r="X7" s="21">
        <v>1.0</v>
      </c>
      <c r="Y7" s="21">
        <v>1.0</v>
      </c>
      <c r="Z7" s="123">
        <f t="shared" si="14"/>
        <v>35</v>
      </c>
      <c r="AA7" s="38">
        <f>SUM(Z2:Z7)</f>
        <v>490</v>
      </c>
      <c r="AB7" s="38"/>
    </row>
    <row r="8" ht="14.25" customHeight="1">
      <c r="A8" s="19">
        <v>1.0</v>
      </c>
      <c r="B8" s="28" t="s">
        <v>24</v>
      </c>
      <c r="C8" s="21">
        <v>10.0</v>
      </c>
      <c r="D8" s="22">
        <v>10.0</v>
      </c>
      <c r="E8" s="22">
        <v>20.0</v>
      </c>
      <c r="F8" s="23">
        <v>60.0</v>
      </c>
      <c r="G8" s="23">
        <v>80.0</v>
      </c>
      <c r="H8" s="22">
        <v>10.0</v>
      </c>
      <c r="I8" s="22">
        <v>20.0</v>
      </c>
      <c r="J8" s="24">
        <f t="shared" si="2"/>
        <v>6</v>
      </c>
      <c r="K8" s="24">
        <f t="shared" si="3"/>
        <v>8</v>
      </c>
      <c r="L8" s="25">
        <f t="shared" si="4"/>
        <v>250</v>
      </c>
      <c r="M8" s="26">
        <f t="shared" si="5"/>
        <v>25</v>
      </c>
      <c r="N8" s="26">
        <f t="shared" si="6"/>
        <v>50</v>
      </c>
      <c r="O8" s="26">
        <f t="shared" si="7"/>
        <v>150</v>
      </c>
      <c r="P8" s="26">
        <f t="shared" si="8"/>
        <v>200</v>
      </c>
      <c r="Q8" s="26">
        <f t="shared" si="9"/>
        <v>25</v>
      </c>
      <c r="R8" s="26">
        <f t="shared" si="10"/>
        <v>50</v>
      </c>
      <c r="S8" s="29">
        <f t="shared" ref="S8:T8" si="20">M8+O8</f>
        <v>175</v>
      </c>
      <c r="T8" s="29">
        <f t="shared" si="20"/>
        <v>250</v>
      </c>
      <c r="U8" s="116">
        <f t="shared" si="12"/>
        <v>200</v>
      </c>
      <c r="V8" s="117">
        <f t="shared" si="13"/>
        <v>225</v>
      </c>
      <c r="W8" s="129" t="s">
        <v>91</v>
      </c>
      <c r="X8" s="130"/>
      <c r="Y8" s="131">
        <v>1.0</v>
      </c>
      <c r="Z8" s="132">
        <v>35.0</v>
      </c>
      <c r="AA8" s="38"/>
      <c r="AB8" s="38"/>
    </row>
    <row r="9" ht="14.25" customHeight="1">
      <c r="A9" s="30" t="s">
        <v>25</v>
      </c>
      <c r="B9" s="31"/>
      <c r="C9" s="32">
        <f>SUM(C2:C8)</f>
        <v>35</v>
      </c>
      <c r="D9" s="33"/>
      <c r="E9" s="33"/>
      <c r="F9" s="33"/>
      <c r="G9" s="33"/>
      <c r="H9" s="33"/>
      <c r="I9" s="33"/>
      <c r="J9" s="32">
        <f t="shared" ref="J9:K9" si="21">SUM(J2:J8)</f>
        <v>10.8</v>
      </c>
      <c r="K9" s="32">
        <f t="shared" si="21"/>
        <v>15.6</v>
      </c>
      <c r="L9" s="34"/>
      <c r="M9" s="32">
        <f t="shared" ref="M9:V9" si="22">SUM(M2:M8)</f>
        <v>352.5</v>
      </c>
      <c r="N9" s="32">
        <f t="shared" si="22"/>
        <v>457.5</v>
      </c>
      <c r="O9" s="32">
        <f t="shared" si="22"/>
        <v>270</v>
      </c>
      <c r="P9" s="32">
        <f t="shared" si="22"/>
        <v>390</v>
      </c>
      <c r="Q9" s="32">
        <f t="shared" si="22"/>
        <v>87.5</v>
      </c>
      <c r="R9" s="32">
        <f t="shared" si="22"/>
        <v>202.5</v>
      </c>
      <c r="S9" s="35">
        <f t="shared" si="22"/>
        <v>622.5</v>
      </c>
      <c r="T9" s="35">
        <f t="shared" si="22"/>
        <v>847.5</v>
      </c>
      <c r="U9" s="133">
        <f t="shared" si="22"/>
        <v>672.5</v>
      </c>
      <c r="V9" s="134">
        <f t="shared" si="22"/>
        <v>787.5</v>
      </c>
      <c r="W9" s="135"/>
      <c r="X9" s="136">
        <f t="shared" ref="X9:Z9" si="23">SUM(X2:X8)</f>
        <v>25</v>
      </c>
      <c r="Y9" s="137">
        <f t="shared" si="23"/>
        <v>15</v>
      </c>
      <c r="Z9" s="138">
        <f t="shared" si="23"/>
        <v>525</v>
      </c>
      <c r="AA9" s="38"/>
      <c r="AB9" s="38"/>
    </row>
    <row r="10" ht="14.25" customHeight="1">
      <c r="AA10" s="38"/>
      <c r="AB10" s="38"/>
    </row>
    <row r="11" ht="14.25" customHeight="1">
      <c r="A11" s="139">
        <v>2.0</v>
      </c>
      <c r="B11" s="140" t="s">
        <v>26</v>
      </c>
      <c r="C11" s="141">
        <v>4.0</v>
      </c>
      <c r="D11" s="142">
        <v>50.0</v>
      </c>
      <c r="E11" s="142">
        <v>60.0</v>
      </c>
      <c r="F11" s="143">
        <v>20.0</v>
      </c>
      <c r="G11" s="143">
        <v>35.0</v>
      </c>
      <c r="H11" s="142">
        <v>10.0</v>
      </c>
      <c r="I11" s="142">
        <v>25.0</v>
      </c>
      <c r="J11" s="144">
        <f t="shared" ref="J11:J17" si="25">(C11*F11)/100</f>
        <v>0.8</v>
      </c>
      <c r="K11" s="144">
        <f t="shared" ref="K11:K17" si="26">C11*G11/100</f>
        <v>1.4</v>
      </c>
      <c r="L11" s="145">
        <f t="shared" ref="L11:L17" si="27">C11*25</f>
        <v>100</v>
      </c>
      <c r="M11" s="146">
        <f t="shared" ref="M11:M17" si="28">C11*25*D11/100</f>
        <v>50</v>
      </c>
      <c r="N11" s="146">
        <f t="shared" ref="N11:N17" si="29">C11*25*E11/100</f>
        <v>60</v>
      </c>
      <c r="O11" s="146">
        <f t="shared" ref="O11:O17" si="30">C11*25*F11/100</f>
        <v>20</v>
      </c>
      <c r="P11" s="146">
        <f t="shared" ref="P11:P17" si="31">C11*25*G11/100</f>
        <v>35</v>
      </c>
      <c r="Q11" s="146">
        <f t="shared" ref="Q11:Q17" si="32">C11*25*H11/100</f>
        <v>10</v>
      </c>
      <c r="R11" s="146">
        <f t="shared" ref="R11:R17" si="33">C11*25*I11/100</f>
        <v>25</v>
      </c>
      <c r="S11" s="146">
        <f t="shared" ref="S11:T11" si="24">M11+O11</f>
        <v>70</v>
      </c>
      <c r="T11" s="146">
        <f t="shared" si="24"/>
        <v>95</v>
      </c>
      <c r="U11" s="147">
        <f t="shared" ref="U11:U17" si="35">L11-R11</f>
        <v>75</v>
      </c>
      <c r="V11" s="148">
        <f t="shared" ref="V11:V17" si="36">L11-Q11</f>
        <v>90</v>
      </c>
      <c r="W11" s="149" t="s">
        <v>83</v>
      </c>
      <c r="X11" s="141">
        <v>8.0</v>
      </c>
      <c r="Y11" s="141">
        <v>4.0</v>
      </c>
      <c r="Z11" s="150">
        <f t="shared" ref="Z11:Z16" si="37">Y11*35</f>
        <v>140</v>
      </c>
      <c r="AA11" s="151">
        <f>Z18+U18</f>
        <v>1250</v>
      </c>
      <c r="AB11" s="152">
        <f>Z18+V18</f>
        <v>1347.5</v>
      </c>
    </row>
    <row r="12" ht="21.75" customHeight="1">
      <c r="A12" s="153">
        <v>2.0</v>
      </c>
      <c r="B12" s="27" t="s">
        <v>27</v>
      </c>
      <c r="C12" s="21">
        <v>3.0</v>
      </c>
      <c r="D12" s="22">
        <v>50.0</v>
      </c>
      <c r="E12" s="22">
        <v>60.0</v>
      </c>
      <c r="F12" s="23">
        <v>20.0</v>
      </c>
      <c r="G12" s="23">
        <v>40.0</v>
      </c>
      <c r="H12" s="22">
        <v>10.0</v>
      </c>
      <c r="I12" s="22">
        <v>20.0</v>
      </c>
      <c r="J12" s="24">
        <f t="shared" si="25"/>
        <v>0.6</v>
      </c>
      <c r="K12" s="24">
        <f t="shared" si="26"/>
        <v>1.2</v>
      </c>
      <c r="L12" s="25">
        <f t="shared" si="27"/>
        <v>75</v>
      </c>
      <c r="M12" s="26">
        <f t="shared" si="28"/>
        <v>37.5</v>
      </c>
      <c r="N12" s="26">
        <f t="shared" si="29"/>
        <v>45</v>
      </c>
      <c r="O12" s="26">
        <f t="shared" si="30"/>
        <v>15</v>
      </c>
      <c r="P12" s="26">
        <f t="shared" si="31"/>
        <v>30</v>
      </c>
      <c r="Q12" s="26">
        <f t="shared" si="32"/>
        <v>7.5</v>
      </c>
      <c r="R12" s="26">
        <f t="shared" si="33"/>
        <v>15</v>
      </c>
      <c r="S12" s="26">
        <f t="shared" ref="S12:T12" si="34">M12+O12</f>
        <v>52.5</v>
      </c>
      <c r="T12" s="26">
        <f t="shared" si="34"/>
        <v>75</v>
      </c>
      <c r="U12" s="116">
        <f t="shared" si="35"/>
        <v>60</v>
      </c>
      <c r="V12" s="154">
        <f t="shared" si="36"/>
        <v>67.5</v>
      </c>
      <c r="W12" s="122" t="s">
        <v>84</v>
      </c>
      <c r="X12" s="21">
        <v>4.0</v>
      </c>
      <c r="Y12" s="21">
        <v>2.0</v>
      </c>
      <c r="Z12" s="123">
        <f t="shared" si="37"/>
        <v>70</v>
      </c>
      <c r="AA12" s="155" t="s">
        <v>85</v>
      </c>
      <c r="AB12" s="156" t="s">
        <v>86</v>
      </c>
    </row>
    <row r="13" ht="14.25" customHeight="1">
      <c r="A13" s="153">
        <v>2.0</v>
      </c>
      <c r="B13" s="20" t="s">
        <v>28</v>
      </c>
      <c r="C13" s="21">
        <v>4.0</v>
      </c>
      <c r="D13" s="22">
        <v>50.0</v>
      </c>
      <c r="E13" s="22">
        <v>60.0</v>
      </c>
      <c r="F13" s="23">
        <v>10.0</v>
      </c>
      <c r="G13" s="23">
        <v>30.0</v>
      </c>
      <c r="H13" s="22">
        <v>20.0</v>
      </c>
      <c r="I13" s="22">
        <v>30.0</v>
      </c>
      <c r="J13" s="24">
        <f t="shared" si="25"/>
        <v>0.4</v>
      </c>
      <c r="K13" s="24">
        <f t="shared" si="26"/>
        <v>1.2</v>
      </c>
      <c r="L13" s="25">
        <f t="shared" si="27"/>
        <v>100</v>
      </c>
      <c r="M13" s="26">
        <f t="shared" si="28"/>
        <v>50</v>
      </c>
      <c r="N13" s="26">
        <f t="shared" si="29"/>
        <v>60</v>
      </c>
      <c r="O13" s="26">
        <f t="shared" si="30"/>
        <v>10</v>
      </c>
      <c r="P13" s="26">
        <f t="shared" si="31"/>
        <v>30</v>
      </c>
      <c r="Q13" s="26">
        <f t="shared" si="32"/>
        <v>20</v>
      </c>
      <c r="R13" s="26">
        <f t="shared" si="33"/>
        <v>30</v>
      </c>
      <c r="S13" s="26">
        <f t="shared" ref="S13:T13" si="38">M13+O13</f>
        <v>60</v>
      </c>
      <c r="T13" s="26">
        <f t="shared" si="38"/>
        <v>90</v>
      </c>
      <c r="U13" s="116">
        <f t="shared" si="35"/>
        <v>70</v>
      </c>
      <c r="V13" s="154">
        <f t="shared" si="36"/>
        <v>80</v>
      </c>
      <c r="W13" s="122" t="s">
        <v>87</v>
      </c>
      <c r="X13" s="21">
        <v>8.0</v>
      </c>
      <c r="Y13" s="21">
        <v>4.0</v>
      </c>
      <c r="Z13" s="123">
        <f t="shared" si="37"/>
        <v>140</v>
      </c>
      <c r="AA13" s="157"/>
      <c r="AB13" s="157"/>
    </row>
    <row r="14" ht="14.25" customHeight="1">
      <c r="A14" s="153">
        <v>2.0</v>
      </c>
      <c r="B14" s="27" t="s">
        <v>29</v>
      </c>
      <c r="C14" s="21">
        <v>6.0</v>
      </c>
      <c r="D14" s="22">
        <v>30.0</v>
      </c>
      <c r="E14" s="22">
        <v>50.0</v>
      </c>
      <c r="F14" s="23">
        <v>40.0</v>
      </c>
      <c r="G14" s="23">
        <v>50.0</v>
      </c>
      <c r="H14" s="22">
        <v>10.0</v>
      </c>
      <c r="I14" s="22">
        <v>20.0</v>
      </c>
      <c r="J14" s="24">
        <f t="shared" si="25"/>
        <v>2.4</v>
      </c>
      <c r="K14" s="24">
        <f t="shared" si="26"/>
        <v>3</v>
      </c>
      <c r="L14" s="25">
        <f t="shared" si="27"/>
        <v>150</v>
      </c>
      <c r="M14" s="26">
        <f t="shared" si="28"/>
        <v>45</v>
      </c>
      <c r="N14" s="26">
        <f t="shared" si="29"/>
        <v>75</v>
      </c>
      <c r="O14" s="26">
        <f t="shared" si="30"/>
        <v>60</v>
      </c>
      <c r="P14" s="26">
        <f t="shared" si="31"/>
        <v>75</v>
      </c>
      <c r="Q14" s="26">
        <f t="shared" si="32"/>
        <v>15</v>
      </c>
      <c r="R14" s="26">
        <f t="shared" si="33"/>
        <v>30</v>
      </c>
      <c r="S14" s="26">
        <f t="shared" ref="S14:T14" si="39">M14+O14</f>
        <v>105</v>
      </c>
      <c r="T14" s="26">
        <f t="shared" si="39"/>
        <v>150</v>
      </c>
      <c r="U14" s="116">
        <f t="shared" si="35"/>
        <v>120</v>
      </c>
      <c r="V14" s="154">
        <f t="shared" si="36"/>
        <v>135</v>
      </c>
      <c r="W14" s="122" t="s">
        <v>88</v>
      </c>
      <c r="X14" s="21">
        <v>2.0</v>
      </c>
      <c r="Y14" s="21">
        <v>2.0</v>
      </c>
      <c r="Z14" s="123">
        <f t="shared" si="37"/>
        <v>70</v>
      </c>
      <c r="AA14" s="158">
        <f t="shared" ref="AA14:AB14" si="40">AA11/35</f>
        <v>35.71428571</v>
      </c>
      <c r="AB14" s="128">
        <f t="shared" si="40"/>
        <v>38.5</v>
      </c>
    </row>
    <row r="15" ht="14.25" customHeight="1">
      <c r="A15" s="153">
        <v>2.0</v>
      </c>
      <c r="B15" s="20" t="s">
        <v>30</v>
      </c>
      <c r="C15" s="21">
        <v>4.0</v>
      </c>
      <c r="D15" s="22">
        <v>30.0</v>
      </c>
      <c r="E15" s="22">
        <v>40.0</v>
      </c>
      <c r="F15" s="23">
        <v>40.0</v>
      </c>
      <c r="G15" s="23">
        <v>60.0</v>
      </c>
      <c r="H15" s="22">
        <v>10.0</v>
      </c>
      <c r="I15" s="22">
        <v>20.0</v>
      </c>
      <c r="J15" s="24">
        <f t="shared" si="25"/>
        <v>1.6</v>
      </c>
      <c r="K15" s="24">
        <f t="shared" si="26"/>
        <v>2.4</v>
      </c>
      <c r="L15" s="25">
        <f t="shared" si="27"/>
        <v>100</v>
      </c>
      <c r="M15" s="26">
        <f t="shared" si="28"/>
        <v>30</v>
      </c>
      <c r="N15" s="26">
        <f t="shared" si="29"/>
        <v>40</v>
      </c>
      <c r="O15" s="26">
        <f t="shared" si="30"/>
        <v>40</v>
      </c>
      <c r="P15" s="26">
        <f t="shared" si="31"/>
        <v>60</v>
      </c>
      <c r="Q15" s="26">
        <f t="shared" si="32"/>
        <v>10</v>
      </c>
      <c r="R15" s="26">
        <f t="shared" si="33"/>
        <v>20</v>
      </c>
      <c r="S15" s="26">
        <f t="shared" ref="S15:T15" si="41">M15+O15</f>
        <v>70</v>
      </c>
      <c r="T15" s="26">
        <f t="shared" si="41"/>
        <v>100</v>
      </c>
      <c r="U15" s="116">
        <f t="shared" si="35"/>
        <v>80</v>
      </c>
      <c r="V15" s="154">
        <f t="shared" si="36"/>
        <v>90</v>
      </c>
      <c r="W15" s="122" t="s">
        <v>89</v>
      </c>
      <c r="X15" s="21">
        <v>2.0</v>
      </c>
      <c r="Y15" s="21">
        <v>1.0</v>
      </c>
      <c r="Z15" s="123">
        <f t="shared" si="37"/>
        <v>35</v>
      </c>
    </row>
    <row r="16" ht="14.25" customHeight="1">
      <c r="A16" s="153">
        <v>2.0</v>
      </c>
      <c r="B16" s="20" t="s">
        <v>31</v>
      </c>
      <c r="C16" s="21">
        <v>4.0</v>
      </c>
      <c r="D16" s="22">
        <v>30.0</v>
      </c>
      <c r="E16" s="22">
        <v>40.0</v>
      </c>
      <c r="F16" s="23">
        <v>40.0</v>
      </c>
      <c r="G16" s="23">
        <v>60.0</v>
      </c>
      <c r="H16" s="22">
        <v>10.0</v>
      </c>
      <c r="I16" s="22">
        <v>20.0</v>
      </c>
      <c r="J16" s="24">
        <f t="shared" si="25"/>
        <v>1.6</v>
      </c>
      <c r="K16" s="24">
        <f t="shared" si="26"/>
        <v>2.4</v>
      </c>
      <c r="L16" s="25">
        <f t="shared" si="27"/>
        <v>100</v>
      </c>
      <c r="M16" s="26">
        <f t="shared" si="28"/>
        <v>30</v>
      </c>
      <c r="N16" s="26">
        <f t="shared" si="29"/>
        <v>40</v>
      </c>
      <c r="O16" s="26">
        <f t="shared" si="30"/>
        <v>40</v>
      </c>
      <c r="P16" s="26">
        <f t="shared" si="31"/>
        <v>60</v>
      </c>
      <c r="Q16" s="26">
        <f t="shared" si="32"/>
        <v>10</v>
      </c>
      <c r="R16" s="26">
        <f t="shared" si="33"/>
        <v>20</v>
      </c>
      <c r="S16" s="26">
        <f t="shared" ref="S16:T16" si="42">M16+O16</f>
        <v>70</v>
      </c>
      <c r="T16" s="26">
        <f t="shared" si="42"/>
        <v>100</v>
      </c>
      <c r="U16" s="116">
        <f t="shared" si="35"/>
        <v>80</v>
      </c>
      <c r="V16" s="154">
        <f t="shared" si="36"/>
        <v>90</v>
      </c>
      <c r="W16" s="122" t="s">
        <v>90</v>
      </c>
      <c r="X16" s="21">
        <v>1.0</v>
      </c>
      <c r="Y16" s="21">
        <v>1.0</v>
      </c>
      <c r="Z16" s="123">
        <f t="shared" si="37"/>
        <v>35</v>
      </c>
      <c r="AA16" s="159">
        <f>SUM(Z11:Z16)</f>
        <v>490</v>
      </c>
    </row>
    <row r="17" ht="14.25" customHeight="1">
      <c r="A17" s="153">
        <v>2.0</v>
      </c>
      <c r="B17" s="20" t="s">
        <v>32</v>
      </c>
      <c r="C17" s="21">
        <v>12.0</v>
      </c>
      <c r="D17" s="22">
        <v>10.0</v>
      </c>
      <c r="E17" s="22">
        <v>30.0</v>
      </c>
      <c r="F17" s="23">
        <v>60.0</v>
      </c>
      <c r="G17" s="23">
        <v>70.0</v>
      </c>
      <c r="H17" s="22">
        <v>10.0</v>
      </c>
      <c r="I17" s="22">
        <v>20.0</v>
      </c>
      <c r="J17" s="24">
        <f t="shared" si="25"/>
        <v>7.2</v>
      </c>
      <c r="K17" s="24">
        <f t="shared" si="26"/>
        <v>8.4</v>
      </c>
      <c r="L17" s="25">
        <f t="shared" si="27"/>
        <v>300</v>
      </c>
      <c r="M17" s="26">
        <f t="shared" si="28"/>
        <v>30</v>
      </c>
      <c r="N17" s="26">
        <f t="shared" si="29"/>
        <v>90</v>
      </c>
      <c r="O17" s="26">
        <f t="shared" si="30"/>
        <v>180</v>
      </c>
      <c r="P17" s="26">
        <f t="shared" si="31"/>
        <v>210</v>
      </c>
      <c r="Q17" s="26">
        <f t="shared" si="32"/>
        <v>30</v>
      </c>
      <c r="R17" s="26">
        <f t="shared" si="33"/>
        <v>60</v>
      </c>
      <c r="S17" s="29">
        <f t="shared" ref="S17:T17" si="43">M17+O17</f>
        <v>210</v>
      </c>
      <c r="T17" s="29">
        <f t="shared" si="43"/>
        <v>300</v>
      </c>
      <c r="U17" s="116">
        <f t="shared" si="35"/>
        <v>240</v>
      </c>
      <c r="V17" s="154">
        <f t="shared" si="36"/>
        <v>270</v>
      </c>
      <c r="W17" s="129" t="s">
        <v>91</v>
      </c>
      <c r="X17" s="130"/>
      <c r="Y17" s="131">
        <v>1.0</v>
      </c>
      <c r="Z17" s="132">
        <v>35.0</v>
      </c>
    </row>
    <row r="18" ht="14.25" customHeight="1">
      <c r="A18" s="160" t="s">
        <v>25</v>
      </c>
      <c r="B18" s="161"/>
      <c r="C18" s="136">
        <f>SUM(C11:C17)</f>
        <v>37</v>
      </c>
      <c r="D18" s="162"/>
      <c r="E18" s="162"/>
      <c r="F18" s="162"/>
      <c r="G18" s="162"/>
      <c r="H18" s="162"/>
      <c r="I18" s="162"/>
      <c r="J18" s="136">
        <f t="shared" ref="J18:K18" si="44">SUM(J11:J17)</f>
        <v>14.6</v>
      </c>
      <c r="K18" s="136">
        <f t="shared" si="44"/>
        <v>20</v>
      </c>
      <c r="L18" s="163"/>
      <c r="M18" s="136">
        <f t="shared" ref="M18:V18" si="45">SUM(M11:M17)</f>
        <v>272.5</v>
      </c>
      <c r="N18" s="136">
        <f t="shared" si="45"/>
        <v>410</v>
      </c>
      <c r="O18" s="136">
        <f t="shared" si="45"/>
        <v>365</v>
      </c>
      <c r="P18" s="136">
        <f t="shared" si="45"/>
        <v>500</v>
      </c>
      <c r="Q18" s="136">
        <f t="shared" si="45"/>
        <v>102.5</v>
      </c>
      <c r="R18" s="136">
        <f t="shared" si="45"/>
        <v>200</v>
      </c>
      <c r="S18" s="164">
        <f t="shared" si="45"/>
        <v>637.5</v>
      </c>
      <c r="T18" s="164">
        <f t="shared" si="45"/>
        <v>910</v>
      </c>
      <c r="U18" s="133">
        <f t="shared" si="45"/>
        <v>725</v>
      </c>
      <c r="V18" s="165">
        <f t="shared" si="45"/>
        <v>822.5</v>
      </c>
      <c r="W18" s="135"/>
      <c r="X18" s="136">
        <f t="shared" ref="X18:Z18" si="46">SUM(X11:X17)</f>
        <v>25</v>
      </c>
      <c r="Y18" s="137">
        <f t="shared" si="46"/>
        <v>15</v>
      </c>
      <c r="Z18" s="138">
        <f t="shared" si="46"/>
        <v>525</v>
      </c>
      <c r="AA18" s="38"/>
      <c r="AB18" s="38"/>
    </row>
    <row r="19" ht="14.25" customHeight="1">
      <c r="AA19" s="38"/>
      <c r="AB19" s="38"/>
    </row>
    <row r="20" ht="14.25" customHeight="1">
      <c r="A20" s="139">
        <v>3.0</v>
      </c>
      <c r="B20" s="166" t="s">
        <v>33</v>
      </c>
      <c r="C20" s="141">
        <v>4.0</v>
      </c>
      <c r="D20" s="142">
        <v>60.0</v>
      </c>
      <c r="E20" s="142">
        <v>80.0</v>
      </c>
      <c r="F20" s="143">
        <v>10.0</v>
      </c>
      <c r="G20" s="143">
        <v>20.0</v>
      </c>
      <c r="H20" s="142">
        <v>10.0</v>
      </c>
      <c r="I20" s="142">
        <v>20.0</v>
      </c>
      <c r="J20" s="144">
        <f t="shared" ref="J20:J26" si="48">(C20*F20)/100</f>
        <v>0.4</v>
      </c>
      <c r="K20" s="144">
        <f t="shared" ref="K20:K26" si="49">C20*G20/100</f>
        <v>0.8</v>
      </c>
      <c r="L20" s="145">
        <f t="shared" ref="L20:L26" si="50">C20*25</f>
        <v>100</v>
      </c>
      <c r="M20" s="146">
        <f t="shared" ref="M20:M26" si="51">C20*25*D20/100</f>
        <v>60</v>
      </c>
      <c r="N20" s="146">
        <f t="shared" ref="N20:N26" si="52">C20*25*E20/100</f>
        <v>80</v>
      </c>
      <c r="O20" s="146">
        <f t="shared" ref="O20:O26" si="53">C20*25*F20/100</f>
        <v>10</v>
      </c>
      <c r="P20" s="146">
        <f t="shared" ref="P20:P26" si="54">C20*25*G20/100</f>
        <v>20</v>
      </c>
      <c r="Q20" s="146">
        <f t="shared" ref="Q20:Q26" si="55">C20*25*H20/100</f>
        <v>10</v>
      </c>
      <c r="R20" s="146">
        <f t="shared" ref="R20:R26" si="56">C20*25*I20/100</f>
        <v>20</v>
      </c>
      <c r="S20" s="146">
        <f t="shared" ref="S20:T20" si="47">M20+O20</f>
        <v>70</v>
      </c>
      <c r="T20" s="146">
        <f t="shared" si="47"/>
        <v>100</v>
      </c>
      <c r="U20" s="147">
        <f t="shared" ref="U20:U26" si="58">L20-R20</f>
        <v>80</v>
      </c>
      <c r="V20" s="148">
        <f t="shared" ref="V20:V26" si="59">L20-Q20</f>
        <v>90</v>
      </c>
      <c r="W20" s="149" t="s">
        <v>83</v>
      </c>
      <c r="X20" s="141">
        <v>8.0</v>
      </c>
      <c r="Y20" s="141">
        <v>4.0</v>
      </c>
      <c r="Z20" s="150">
        <f t="shared" ref="Z20:Z25" si="60">Y20*35</f>
        <v>140</v>
      </c>
      <c r="AA20" s="167">
        <f>Z27+U27</f>
        <v>1262.5</v>
      </c>
      <c r="AB20" s="152">
        <f>Z27+V27</f>
        <v>1345</v>
      </c>
    </row>
    <row r="21" ht="14.25" customHeight="1">
      <c r="A21" s="153">
        <v>3.0</v>
      </c>
      <c r="B21" s="27" t="s">
        <v>34</v>
      </c>
      <c r="C21" s="21">
        <v>4.0</v>
      </c>
      <c r="D21" s="22">
        <v>60.0</v>
      </c>
      <c r="E21" s="22">
        <v>80.0</v>
      </c>
      <c r="F21" s="23">
        <v>10.0</v>
      </c>
      <c r="G21" s="23">
        <v>20.0</v>
      </c>
      <c r="H21" s="22">
        <v>10.0</v>
      </c>
      <c r="I21" s="22">
        <v>20.0</v>
      </c>
      <c r="J21" s="24">
        <f t="shared" si="48"/>
        <v>0.4</v>
      </c>
      <c r="K21" s="24">
        <f t="shared" si="49"/>
        <v>0.8</v>
      </c>
      <c r="L21" s="25">
        <f t="shared" si="50"/>
        <v>100</v>
      </c>
      <c r="M21" s="26">
        <f t="shared" si="51"/>
        <v>60</v>
      </c>
      <c r="N21" s="26">
        <f t="shared" si="52"/>
        <v>80</v>
      </c>
      <c r="O21" s="26">
        <f t="shared" si="53"/>
        <v>10</v>
      </c>
      <c r="P21" s="26">
        <f t="shared" si="54"/>
        <v>20</v>
      </c>
      <c r="Q21" s="26">
        <f t="shared" si="55"/>
        <v>10</v>
      </c>
      <c r="R21" s="26">
        <f t="shared" si="56"/>
        <v>20</v>
      </c>
      <c r="S21" s="26">
        <f t="shared" ref="S21:T21" si="57">M21+O21</f>
        <v>70</v>
      </c>
      <c r="T21" s="26">
        <f t="shared" si="57"/>
        <v>100</v>
      </c>
      <c r="U21" s="116">
        <f t="shared" si="58"/>
        <v>80</v>
      </c>
      <c r="V21" s="154">
        <f t="shared" si="59"/>
        <v>90</v>
      </c>
      <c r="W21" s="122" t="s">
        <v>84</v>
      </c>
      <c r="X21" s="21">
        <v>4.0</v>
      </c>
      <c r="Y21" s="21">
        <v>2.0</v>
      </c>
      <c r="Z21" s="123">
        <f t="shared" si="60"/>
        <v>70</v>
      </c>
      <c r="AA21" s="124" t="s">
        <v>85</v>
      </c>
      <c r="AB21" s="125" t="s">
        <v>86</v>
      </c>
    </row>
    <row r="22" ht="14.25" customHeight="1">
      <c r="A22" s="153">
        <v>3.0</v>
      </c>
      <c r="B22" s="27" t="s">
        <v>35</v>
      </c>
      <c r="C22" s="21">
        <v>4.0</v>
      </c>
      <c r="D22" s="22">
        <v>20.0</v>
      </c>
      <c r="E22" s="22">
        <v>30.0</v>
      </c>
      <c r="F22" s="23">
        <v>50.0</v>
      </c>
      <c r="G22" s="23">
        <v>70.0</v>
      </c>
      <c r="H22" s="22">
        <v>10.0</v>
      </c>
      <c r="I22" s="22">
        <v>20.0</v>
      </c>
      <c r="J22" s="24">
        <f t="shared" si="48"/>
        <v>2</v>
      </c>
      <c r="K22" s="24">
        <f t="shared" si="49"/>
        <v>2.8</v>
      </c>
      <c r="L22" s="25">
        <f t="shared" si="50"/>
        <v>100</v>
      </c>
      <c r="M22" s="26">
        <f t="shared" si="51"/>
        <v>20</v>
      </c>
      <c r="N22" s="26">
        <f t="shared" si="52"/>
        <v>30</v>
      </c>
      <c r="O22" s="26">
        <f t="shared" si="53"/>
        <v>50</v>
      </c>
      <c r="P22" s="26">
        <f t="shared" si="54"/>
        <v>70</v>
      </c>
      <c r="Q22" s="26">
        <f t="shared" si="55"/>
        <v>10</v>
      </c>
      <c r="R22" s="26">
        <f t="shared" si="56"/>
        <v>20</v>
      </c>
      <c r="S22" s="26">
        <f t="shared" ref="S22:T22" si="61">M22+O22</f>
        <v>70</v>
      </c>
      <c r="T22" s="26">
        <f t="shared" si="61"/>
        <v>100</v>
      </c>
      <c r="U22" s="116">
        <f t="shared" si="58"/>
        <v>80</v>
      </c>
      <c r="V22" s="154">
        <f t="shared" si="59"/>
        <v>90</v>
      </c>
      <c r="W22" s="122" t="s">
        <v>87</v>
      </c>
      <c r="X22" s="21">
        <v>6.0</v>
      </c>
      <c r="Y22" s="21">
        <v>3.0</v>
      </c>
      <c r="Z22" s="123">
        <f t="shared" si="60"/>
        <v>105</v>
      </c>
      <c r="AA22" s="126"/>
      <c r="AB22" s="126"/>
    </row>
    <row r="23" ht="14.25" customHeight="1">
      <c r="A23" s="153">
        <v>3.0</v>
      </c>
      <c r="B23" s="27" t="s">
        <v>36</v>
      </c>
      <c r="C23" s="42">
        <v>10.0</v>
      </c>
      <c r="D23" s="22">
        <v>20.0</v>
      </c>
      <c r="E23" s="22">
        <v>30.0</v>
      </c>
      <c r="F23" s="23">
        <v>50.0</v>
      </c>
      <c r="G23" s="23">
        <v>75.0</v>
      </c>
      <c r="H23" s="22">
        <v>10.0</v>
      </c>
      <c r="I23" s="22">
        <v>15.0</v>
      </c>
      <c r="J23" s="24">
        <f t="shared" si="48"/>
        <v>5</v>
      </c>
      <c r="K23" s="24">
        <f t="shared" si="49"/>
        <v>7.5</v>
      </c>
      <c r="L23" s="25">
        <f t="shared" si="50"/>
        <v>250</v>
      </c>
      <c r="M23" s="26">
        <f t="shared" si="51"/>
        <v>50</v>
      </c>
      <c r="N23" s="26">
        <f t="shared" si="52"/>
        <v>75</v>
      </c>
      <c r="O23" s="26">
        <f t="shared" si="53"/>
        <v>125</v>
      </c>
      <c r="P23" s="26">
        <f t="shared" si="54"/>
        <v>187.5</v>
      </c>
      <c r="Q23" s="26">
        <f t="shared" si="55"/>
        <v>25</v>
      </c>
      <c r="R23" s="26">
        <f t="shared" si="56"/>
        <v>37.5</v>
      </c>
      <c r="S23" s="26">
        <f t="shared" ref="S23:T23" si="62">M23+O23</f>
        <v>175</v>
      </c>
      <c r="T23" s="26">
        <f t="shared" si="62"/>
        <v>262.5</v>
      </c>
      <c r="U23" s="116">
        <f t="shared" si="58"/>
        <v>212.5</v>
      </c>
      <c r="V23" s="154">
        <f t="shared" si="59"/>
        <v>225</v>
      </c>
      <c r="W23" s="122" t="s">
        <v>88</v>
      </c>
      <c r="X23" s="21">
        <v>2.0</v>
      </c>
      <c r="Y23" s="21">
        <v>2.0</v>
      </c>
      <c r="Z23" s="123">
        <f t="shared" si="60"/>
        <v>70</v>
      </c>
      <c r="AA23" s="127">
        <f t="shared" ref="AA23:AB23" si="63">AA20/35</f>
        <v>36.07142857</v>
      </c>
      <c r="AB23" s="128">
        <f t="shared" si="63"/>
        <v>38.42857143</v>
      </c>
    </row>
    <row r="24" ht="14.25" customHeight="1">
      <c r="A24" s="153">
        <v>3.0</v>
      </c>
      <c r="B24" s="27" t="s">
        <v>37</v>
      </c>
      <c r="C24" s="42">
        <v>4.0</v>
      </c>
      <c r="D24" s="22">
        <v>30.0</v>
      </c>
      <c r="E24" s="22">
        <v>50.0</v>
      </c>
      <c r="F24" s="23">
        <v>40.0</v>
      </c>
      <c r="G24" s="23">
        <v>50.0</v>
      </c>
      <c r="H24" s="22">
        <v>10.0</v>
      </c>
      <c r="I24" s="22">
        <v>20.0</v>
      </c>
      <c r="J24" s="24">
        <f t="shared" si="48"/>
        <v>1.6</v>
      </c>
      <c r="K24" s="24">
        <f t="shared" si="49"/>
        <v>2</v>
      </c>
      <c r="L24" s="25">
        <f t="shared" si="50"/>
        <v>100</v>
      </c>
      <c r="M24" s="26">
        <f t="shared" si="51"/>
        <v>30</v>
      </c>
      <c r="N24" s="26">
        <f t="shared" si="52"/>
        <v>50</v>
      </c>
      <c r="O24" s="26">
        <f t="shared" si="53"/>
        <v>40</v>
      </c>
      <c r="P24" s="26">
        <f t="shared" si="54"/>
        <v>50</v>
      </c>
      <c r="Q24" s="26">
        <f t="shared" si="55"/>
        <v>10</v>
      </c>
      <c r="R24" s="26">
        <f t="shared" si="56"/>
        <v>20</v>
      </c>
      <c r="S24" s="26">
        <f t="shared" ref="S24:T24" si="64">M24+O24</f>
        <v>70</v>
      </c>
      <c r="T24" s="26">
        <f t="shared" si="64"/>
        <v>100</v>
      </c>
      <c r="U24" s="116">
        <f t="shared" si="58"/>
        <v>80</v>
      </c>
      <c r="V24" s="154">
        <f t="shared" si="59"/>
        <v>90</v>
      </c>
      <c r="W24" s="122" t="s">
        <v>89</v>
      </c>
      <c r="X24" s="21">
        <v>2.0</v>
      </c>
      <c r="Y24" s="21">
        <v>1.0</v>
      </c>
      <c r="Z24" s="123">
        <f t="shared" si="60"/>
        <v>35</v>
      </c>
    </row>
    <row r="25" ht="14.25" customHeight="1">
      <c r="A25" s="153">
        <v>3.0</v>
      </c>
      <c r="B25" s="27" t="s">
        <v>38</v>
      </c>
      <c r="C25" s="42">
        <v>4.0</v>
      </c>
      <c r="D25" s="22">
        <v>40.0</v>
      </c>
      <c r="E25" s="22">
        <v>50.0</v>
      </c>
      <c r="F25" s="23">
        <v>30.0</v>
      </c>
      <c r="G25" s="23">
        <v>50.0</v>
      </c>
      <c r="H25" s="22">
        <v>10.0</v>
      </c>
      <c r="I25" s="22">
        <v>20.0</v>
      </c>
      <c r="J25" s="24">
        <f t="shared" si="48"/>
        <v>1.2</v>
      </c>
      <c r="K25" s="24">
        <f t="shared" si="49"/>
        <v>2</v>
      </c>
      <c r="L25" s="25">
        <f t="shared" si="50"/>
        <v>100</v>
      </c>
      <c r="M25" s="26">
        <f t="shared" si="51"/>
        <v>40</v>
      </c>
      <c r="N25" s="26">
        <f t="shared" si="52"/>
        <v>50</v>
      </c>
      <c r="O25" s="26">
        <f t="shared" si="53"/>
        <v>30</v>
      </c>
      <c r="P25" s="26">
        <f t="shared" si="54"/>
        <v>50</v>
      </c>
      <c r="Q25" s="26">
        <f t="shared" si="55"/>
        <v>10</v>
      </c>
      <c r="R25" s="26">
        <f t="shared" si="56"/>
        <v>20</v>
      </c>
      <c r="S25" s="26">
        <f t="shared" ref="S25:T25" si="65">M25+O25</f>
        <v>70</v>
      </c>
      <c r="T25" s="26">
        <f t="shared" si="65"/>
        <v>100</v>
      </c>
      <c r="U25" s="116">
        <f t="shared" si="58"/>
        <v>80</v>
      </c>
      <c r="V25" s="154">
        <f t="shared" si="59"/>
        <v>90</v>
      </c>
      <c r="W25" s="122" t="s">
        <v>90</v>
      </c>
      <c r="X25" s="21">
        <v>1.0</v>
      </c>
      <c r="Y25" s="21">
        <v>1.0</v>
      </c>
      <c r="Z25" s="168">
        <f t="shared" si="60"/>
        <v>35</v>
      </c>
      <c r="AA25" s="159">
        <f>SUM(Z20:Z25)</f>
        <v>455</v>
      </c>
    </row>
    <row r="26" ht="15.75" customHeight="1">
      <c r="A26" s="153">
        <v>3.0</v>
      </c>
      <c r="B26" s="27" t="s">
        <v>39</v>
      </c>
      <c r="C26" s="21">
        <v>8.0</v>
      </c>
      <c r="D26" s="22">
        <v>20.0</v>
      </c>
      <c r="E26" s="43">
        <v>30.0</v>
      </c>
      <c r="F26" s="23">
        <v>50.0</v>
      </c>
      <c r="G26" s="23">
        <v>60.0</v>
      </c>
      <c r="H26" s="22">
        <v>10.0</v>
      </c>
      <c r="I26" s="22">
        <v>20.0</v>
      </c>
      <c r="J26" s="24">
        <f t="shared" si="48"/>
        <v>4</v>
      </c>
      <c r="K26" s="24">
        <f t="shared" si="49"/>
        <v>4.8</v>
      </c>
      <c r="L26" s="25">
        <f t="shared" si="50"/>
        <v>200</v>
      </c>
      <c r="M26" s="26">
        <f t="shared" si="51"/>
        <v>40</v>
      </c>
      <c r="N26" s="26">
        <f t="shared" si="52"/>
        <v>60</v>
      </c>
      <c r="O26" s="26">
        <f t="shared" si="53"/>
        <v>100</v>
      </c>
      <c r="P26" s="26">
        <f t="shared" si="54"/>
        <v>120</v>
      </c>
      <c r="Q26" s="26">
        <f t="shared" si="55"/>
        <v>20</v>
      </c>
      <c r="R26" s="26">
        <f t="shared" si="56"/>
        <v>40</v>
      </c>
      <c r="S26" s="26">
        <f t="shared" ref="S26:T26" si="66">M26+O26</f>
        <v>140</v>
      </c>
      <c r="T26" s="26">
        <f t="shared" si="66"/>
        <v>180</v>
      </c>
      <c r="U26" s="116">
        <f t="shared" si="58"/>
        <v>160</v>
      </c>
      <c r="V26" s="154">
        <f t="shared" si="59"/>
        <v>180</v>
      </c>
      <c r="W26" s="129" t="s">
        <v>91</v>
      </c>
      <c r="X26" s="130"/>
      <c r="Y26" s="131">
        <v>1.0</v>
      </c>
      <c r="Z26" s="132">
        <v>35.0</v>
      </c>
    </row>
    <row r="27" ht="14.25" customHeight="1">
      <c r="A27" s="169" t="s">
        <v>25</v>
      </c>
      <c r="B27" s="161"/>
      <c r="C27" s="136">
        <f>SUM(C20:C26)</f>
        <v>38</v>
      </c>
      <c r="D27" s="162"/>
      <c r="E27" s="162"/>
      <c r="F27" s="162"/>
      <c r="G27" s="162"/>
      <c r="H27" s="162"/>
      <c r="I27" s="162"/>
      <c r="J27" s="136">
        <f t="shared" ref="J27:K27" si="67">SUM(J20:J26)</f>
        <v>14.6</v>
      </c>
      <c r="K27" s="136">
        <f t="shared" si="67"/>
        <v>20.7</v>
      </c>
      <c r="L27" s="163"/>
      <c r="M27" s="136">
        <f t="shared" ref="M27:V27" si="68">SUM(M20:M26)</f>
        <v>300</v>
      </c>
      <c r="N27" s="136">
        <f t="shared" si="68"/>
        <v>425</v>
      </c>
      <c r="O27" s="136">
        <f t="shared" si="68"/>
        <v>365</v>
      </c>
      <c r="P27" s="136">
        <f t="shared" si="68"/>
        <v>517.5</v>
      </c>
      <c r="Q27" s="136">
        <f t="shared" si="68"/>
        <v>95</v>
      </c>
      <c r="R27" s="136">
        <f t="shared" si="68"/>
        <v>177.5</v>
      </c>
      <c r="S27" s="164">
        <f t="shared" si="68"/>
        <v>665</v>
      </c>
      <c r="T27" s="164">
        <f t="shared" si="68"/>
        <v>942.5</v>
      </c>
      <c r="U27" s="133">
        <f t="shared" si="68"/>
        <v>772.5</v>
      </c>
      <c r="V27" s="165">
        <f t="shared" si="68"/>
        <v>855</v>
      </c>
      <c r="W27" s="135"/>
      <c r="X27" s="136">
        <f t="shared" ref="X27:Z27" si="69">SUM(X20:X26)</f>
        <v>23</v>
      </c>
      <c r="Y27" s="137">
        <f t="shared" si="69"/>
        <v>14</v>
      </c>
      <c r="Z27" s="138">
        <f t="shared" si="69"/>
        <v>490</v>
      </c>
    </row>
    <row r="28" ht="14.25" customHeight="1">
      <c r="AA28" s="38"/>
      <c r="AB28" s="170"/>
    </row>
    <row r="29" ht="14.25" customHeight="1">
      <c r="A29" s="139">
        <v>4.0</v>
      </c>
      <c r="B29" s="171" t="s">
        <v>40</v>
      </c>
      <c r="C29" s="141">
        <v>4.0</v>
      </c>
      <c r="D29" s="142">
        <v>50.0</v>
      </c>
      <c r="E29" s="142">
        <v>60.0</v>
      </c>
      <c r="F29" s="143">
        <v>25.0</v>
      </c>
      <c r="G29" s="143">
        <v>30.0</v>
      </c>
      <c r="H29" s="142">
        <v>10.0</v>
      </c>
      <c r="I29" s="142">
        <v>20.0</v>
      </c>
      <c r="J29" s="144">
        <f t="shared" ref="J29:J34" si="71">(C29*F29)/100</f>
        <v>1</v>
      </c>
      <c r="K29" s="144">
        <f t="shared" ref="K29:K34" si="72">(C29*G29)/100</f>
        <v>1.2</v>
      </c>
      <c r="L29" s="145">
        <f t="shared" ref="L29:L34" si="73">C29*25</f>
        <v>100</v>
      </c>
      <c r="M29" s="146">
        <f t="shared" ref="M29:M34" si="74">C29*25*D29/100</f>
        <v>50</v>
      </c>
      <c r="N29" s="146">
        <f t="shared" ref="N29:N34" si="75">C29*25*E29/100</f>
        <v>60</v>
      </c>
      <c r="O29" s="146">
        <f t="shared" ref="O29:O34" si="76">C29*25*F29/100</f>
        <v>25</v>
      </c>
      <c r="P29" s="146">
        <f t="shared" ref="P29:P34" si="77">C29*25*G29/100</f>
        <v>30</v>
      </c>
      <c r="Q29" s="146">
        <f t="shared" ref="Q29:Q34" si="78">C29*25*H29/100</f>
        <v>10</v>
      </c>
      <c r="R29" s="146">
        <f t="shared" ref="R29:R34" si="79">C29*25*I29/100</f>
        <v>20</v>
      </c>
      <c r="S29" s="146">
        <f t="shared" ref="S29:T29" si="70">M29+O29</f>
        <v>75</v>
      </c>
      <c r="T29" s="146">
        <f t="shared" si="70"/>
        <v>90</v>
      </c>
      <c r="U29" s="147">
        <f t="shared" ref="U29:U34" si="81">L29-R29</f>
        <v>80</v>
      </c>
      <c r="V29" s="148">
        <f t="shared" ref="V29:V34" si="82">L29-Q29</f>
        <v>90</v>
      </c>
      <c r="W29" s="149" t="s">
        <v>83</v>
      </c>
      <c r="X29" s="141">
        <v>8.0</v>
      </c>
      <c r="Y29" s="141">
        <v>4.0</v>
      </c>
      <c r="Z29" s="150">
        <f t="shared" ref="Z29:Z35" si="83">Y29*32</f>
        <v>128</v>
      </c>
      <c r="AA29" s="167">
        <f>Z37+U37</f>
        <v>1212</v>
      </c>
      <c r="AB29" s="152">
        <f>Z37+V37</f>
        <v>1294.5</v>
      </c>
    </row>
    <row r="30" ht="14.25" customHeight="1">
      <c r="A30" s="153">
        <v>4.0</v>
      </c>
      <c r="B30" s="27" t="s">
        <v>41</v>
      </c>
      <c r="C30" s="21">
        <v>4.0</v>
      </c>
      <c r="D30" s="22">
        <v>30.0</v>
      </c>
      <c r="E30" s="22">
        <v>40.0</v>
      </c>
      <c r="F30" s="23">
        <v>40.0</v>
      </c>
      <c r="G30" s="23">
        <v>60.0</v>
      </c>
      <c r="H30" s="22">
        <v>10.0</v>
      </c>
      <c r="I30" s="22">
        <v>20.0</v>
      </c>
      <c r="J30" s="24">
        <f t="shared" si="71"/>
        <v>1.6</v>
      </c>
      <c r="K30" s="24">
        <f t="shared" si="72"/>
        <v>2.4</v>
      </c>
      <c r="L30" s="25">
        <f t="shared" si="73"/>
        <v>100</v>
      </c>
      <c r="M30" s="26">
        <f t="shared" si="74"/>
        <v>30</v>
      </c>
      <c r="N30" s="26">
        <f t="shared" si="75"/>
        <v>40</v>
      </c>
      <c r="O30" s="26">
        <f t="shared" si="76"/>
        <v>40</v>
      </c>
      <c r="P30" s="26">
        <f t="shared" si="77"/>
        <v>60</v>
      </c>
      <c r="Q30" s="26">
        <f t="shared" si="78"/>
        <v>10</v>
      </c>
      <c r="R30" s="26">
        <f t="shared" si="79"/>
        <v>20</v>
      </c>
      <c r="S30" s="26">
        <f t="shared" ref="S30:T30" si="80">M30+O30</f>
        <v>70</v>
      </c>
      <c r="T30" s="26">
        <f t="shared" si="80"/>
        <v>100</v>
      </c>
      <c r="U30" s="116">
        <f t="shared" si="81"/>
        <v>80</v>
      </c>
      <c r="V30" s="154">
        <f t="shared" si="82"/>
        <v>90</v>
      </c>
      <c r="W30" s="122" t="s">
        <v>84</v>
      </c>
      <c r="X30" s="21">
        <v>4.0</v>
      </c>
      <c r="Y30" s="21">
        <v>2.0</v>
      </c>
      <c r="Z30" s="123">
        <f t="shared" si="83"/>
        <v>64</v>
      </c>
      <c r="AA30" s="155" t="s">
        <v>92</v>
      </c>
      <c r="AB30" s="156" t="s">
        <v>93</v>
      </c>
    </row>
    <row r="31" ht="14.25" customHeight="1">
      <c r="A31" s="153">
        <v>4.0</v>
      </c>
      <c r="B31" s="27" t="s">
        <v>42</v>
      </c>
      <c r="C31" s="21">
        <v>12.0</v>
      </c>
      <c r="D31" s="22">
        <v>25.0</v>
      </c>
      <c r="E31" s="22">
        <v>35.0</v>
      </c>
      <c r="F31" s="23">
        <v>50.0</v>
      </c>
      <c r="G31" s="23">
        <v>70.0</v>
      </c>
      <c r="H31" s="22">
        <v>5.0</v>
      </c>
      <c r="I31" s="22">
        <v>15.0</v>
      </c>
      <c r="J31" s="24">
        <f t="shared" si="71"/>
        <v>6</v>
      </c>
      <c r="K31" s="24">
        <f t="shared" si="72"/>
        <v>8.4</v>
      </c>
      <c r="L31" s="25">
        <f t="shared" si="73"/>
        <v>300</v>
      </c>
      <c r="M31" s="26">
        <f t="shared" si="74"/>
        <v>75</v>
      </c>
      <c r="N31" s="26">
        <f t="shared" si="75"/>
        <v>105</v>
      </c>
      <c r="O31" s="26">
        <f t="shared" si="76"/>
        <v>150</v>
      </c>
      <c r="P31" s="26">
        <f t="shared" si="77"/>
        <v>210</v>
      </c>
      <c r="Q31" s="26">
        <f t="shared" si="78"/>
        <v>15</v>
      </c>
      <c r="R31" s="26">
        <f t="shared" si="79"/>
        <v>45</v>
      </c>
      <c r="S31" s="26">
        <f t="shared" ref="S31:T31" si="84">M31+O31</f>
        <v>225</v>
      </c>
      <c r="T31" s="26">
        <f t="shared" si="84"/>
        <v>315</v>
      </c>
      <c r="U31" s="116">
        <f t="shared" si="81"/>
        <v>255</v>
      </c>
      <c r="V31" s="154">
        <f t="shared" si="82"/>
        <v>285</v>
      </c>
      <c r="W31" s="122" t="s">
        <v>87</v>
      </c>
      <c r="X31" s="21">
        <v>6.0</v>
      </c>
      <c r="Y31" s="21">
        <v>3.0</v>
      </c>
      <c r="Z31" s="123">
        <f t="shared" si="83"/>
        <v>96</v>
      </c>
      <c r="AA31" s="157"/>
      <c r="AB31" s="157"/>
    </row>
    <row r="32" ht="14.25" customHeight="1">
      <c r="A32" s="153">
        <v>4.0</v>
      </c>
      <c r="B32" s="27" t="s">
        <v>43</v>
      </c>
      <c r="C32" s="21">
        <v>4.0</v>
      </c>
      <c r="D32" s="22">
        <v>30.0</v>
      </c>
      <c r="E32" s="22">
        <v>40.0</v>
      </c>
      <c r="F32" s="23">
        <v>40.0</v>
      </c>
      <c r="G32" s="23">
        <v>60.0</v>
      </c>
      <c r="H32" s="22">
        <v>10.0</v>
      </c>
      <c r="I32" s="22">
        <v>20.0</v>
      </c>
      <c r="J32" s="24">
        <f t="shared" si="71"/>
        <v>1.6</v>
      </c>
      <c r="K32" s="24">
        <f t="shared" si="72"/>
        <v>2.4</v>
      </c>
      <c r="L32" s="25">
        <f t="shared" si="73"/>
        <v>100</v>
      </c>
      <c r="M32" s="26">
        <f t="shared" si="74"/>
        <v>30</v>
      </c>
      <c r="N32" s="26">
        <f t="shared" si="75"/>
        <v>40</v>
      </c>
      <c r="O32" s="26">
        <f t="shared" si="76"/>
        <v>40</v>
      </c>
      <c r="P32" s="26">
        <f t="shared" si="77"/>
        <v>60</v>
      </c>
      <c r="Q32" s="26">
        <f t="shared" si="78"/>
        <v>10</v>
      </c>
      <c r="R32" s="26">
        <f t="shared" si="79"/>
        <v>20</v>
      </c>
      <c r="S32" s="26">
        <f t="shared" ref="S32:T32" si="85">M32+O32</f>
        <v>70</v>
      </c>
      <c r="T32" s="26">
        <f t="shared" si="85"/>
        <v>100</v>
      </c>
      <c r="U32" s="116">
        <f t="shared" si="81"/>
        <v>80</v>
      </c>
      <c r="V32" s="154">
        <f t="shared" si="82"/>
        <v>90</v>
      </c>
      <c r="W32" s="122" t="s">
        <v>88</v>
      </c>
      <c r="X32" s="21">
        <v>2.0</v>
      </c>
      <c r="Y32" s="21">
        <v>2.0</v>
      </c>
      <c r="Z32" s="123">
        <f t="shared" si="83"/>
        <v>64</v>
      </c>
      <c r="AA32" s="127">
        <f t="shared" ref="AA32:AB32" si="86">AA29/32</f>
        <v>37.875</v>
      </c>
      <c r="AB32" s="128">
        <f t="shared" si="86"/>
        <v>40.453125</v>
      </c>
    </row>
    <row r="33" ht="14.25" customHeight="1">
      <c r="A33" s="153">
        <v>4.0</v>
      </c>
      <c r="B33" s="27" t="s">
        <v>44</v>
      </c>
      <c r="C33" s="21">
        <v>2.0</v>
      </c>
      <c r="D33" s="22">
        <v>30.0</v>
      </c>
      <c r="E33" s="22">
        <v>50.0</v>
      </c>
      <c r="F33" s="23">
        <v>45.0</v>
      </c>
      <c r="G33" s="23">
        <v>60.0</v>
      </c>
      <c r="H33" s="22">
        <v>5.0</v>
      </c>
      <c r="I33" s="22">
        <v>10.0</v>
      </c>
      <c r="J33" s="24">
        <f t="shared" si="71"/>
        <v>0.9</v>
      </c>
      <c r="K33" s="24">
        <f t="shared" si="72"/>
        <v>1.2</v>
      </c>
      <c r="L33" s="25">
        <f t="shared" si="73"/>
        <v>50</v>
      </c>
      <c r="M33" s="26">
        <f t="shared" si="74"/>
        <v>15</v>
      </c>
      <c r="N33" s="26">
        <f t="shared" si="75"/>
        <v>25</v>
      </c>
      <c r="O33" s="26">
        <f t="shared" si="76"/>
        <v>22.5</v>
      </c>
      <c r="P33" s="26">
        <f t="shared" si="77"/>
        <v>30</v>
      </c>
      <c r="Q33" s="26">
        <f t="shared" si="78"/>
        <v>2.5</v>
      </c>
      <c r="R33" s="26">
        <f t="shared" si="79"/>
        <v>5</v>
      </c>
      <c r="S33" s="26">
        <f t="shared" ref="S33:T33" si="87">M33+O33</f>
        <v>37.5</v>
      </c>
      <c r="T33" s="26">
        <f t="shared" si="87"/>
        <v>55</v>
      </c>
      <c r="U33" s="116">
        <f t="shared" si="81"/>
        <v>45</v>
      </c>
      <c r="V33" s="154">
        <f t="shared" si="82"/>
        <v>47.5</v>
      </c>
      <c r="W33" s="122" t="s">
        <v>94</v>
      </c>
      <c r="X33" s="21">
        <v>3.0</v>
      </c>
      <c r="Y33" s="21">
        <v>2.0</v>
      </c>
      <c r="Z33" s="123">
        <f t="shared" si="83"/>
        <v>64</v>
      </c>
    </row>
    <row r="34" ht="14.25" customHeight="1">
      <c r="A34" s="153">
        <v>4.0</v>
      </c>
      <c r="B34" s="47" t="s">
        <v>39</v>
      </c>
      <c r="C34" s="21">
        <v>8.0</v>
      </c>
      <c r="D34" s="22">
        <v>20.0</v>
      </c>
      <c r="E34" s="43">
        <v>30.0</v>
      </c>
      <c r="F34" s="23">
        <v>50.0</v>
      </c>
      <c r="G34" s="23">
        <v>60.0</v>
      </c>
      <c r="H34" s="22">
        <v>10.0</v>
      </c>
      <c r="I34" s="22">
        <v>20.0</v>
      </c>
      <c r="J34" s="24">
        <f t="shared" si="71"/>
        <v>4</v>
      </c>
      <c r="K34" s="24">
        <f t="shared" si="72"/>
        <v>4.8</v>
      </c>
      <c r="L34" s="25">
        <f t="shared" si="73"/>
        <v>200</v>
      </c>
      <c r="M34" s="26">
        <f t="shared" si="74"/>
        <v>40</v>
      </c>
      <c r="N34" s="26">
        <f t="shared" si="75"/>
        <v>60</v>
      </c>
      <c r="O34" s="26">
        <f t="shared" si="76"/>
        <v>100</v>
      </c>
      <c r="P34" s="26">
        <f t="shared" si="77"/>
        <v>120</v>
      </c>
      <c r="Q34" s="26">
        <f t="shared" si="78"/>
        <v>20</v>
      </c>
      <c r="R34" s="26">
        <f t="shared" si="79"/>
        <v>40</v>
      </c>
      <c r="S34" s="29">
        <f t="shared" ref="S34:T34" si="88">M34+O34</f>
        <v>140</v>
      </c>
      <c r="T34" s="29">
        <f t="shared" si="88"/>
        <v>180</v>
      </c>
      <c r="U34" s="116">
        <f t="shared" si="81"/>
        <v>160</v>
      </c>
      <c r="V34" s="154">
        <f t="shared" si="82"/>
        <v>180</v>
      </c>
      <c r="W34" s="122" t="s">
        <v>95</v>
      </c>
      <c r="X34" s="21">
        <v>2.0</v>
      </c>
      <c r="Y34" s="21">
        <v>1.0</v>
      </c>
      <c r="Z34" s="123">
        <f t="shared" si="83"/>
        <v>32</v>
      </c>
    </row>
    <row r="35" ht="14.25" customHeight="1">
      <c r="A35" s="153"/>
      <c r="B35" s="47"/>
      <c r="C35" s="21"/>
      <c r="D35" s="22"/>
      <c r="E35" s="22"/>
      <c r="F35" s="23"/>
      <c r="G35" s="23"/>
      <c r="H35" s="22"/>
      <c r="I35" s="22"/>
      <c r="J35" s="24"/>
      <c r="K35" s="24"/>
      <c r="L35" s="25"/>
      <c r="M35" s="26"/>
      <c r="N35" s="26"/>
      <c r="O35" s="26"/>
      <c r="P35" s="26"/>
      <c r="Q35" s="26"/>
      <c r="R35" s="26"/>
      <c r="S35" s="29"/>
      <c r="T35" s="29"/>
      <c r="U35" s="116"/>
      <c r="V35" s="154"/>
      <c r="W35" s="122" t="s">
        <v>90</v>
      </c>
      <c r="X35" s="21">
        <v>1.0</v>
      </c>
      <c r="Y35" s="21">
        <v>1.0</v>
      </c>
      <c r="Z35" s="123">
        <f t="shared" si="83"/>
        <v>32</v>
      </c>
      <c r="AA35" s="159">
        <f>SUM(Z29:Z35)</f>
        <v>480</v>
      </c>
    </row>
    <row r="36" ht="14.25" customHeight="1">
      <c r="A36" s="153"/>
      <c r="B36" s="47"/>
      <c r="C36" s="21"/>
      <c r="D36" s="22"/>
      <c r="E36" s="22"/>
      <c r="F36" s="23"/>
      <c r="G36" s="23"/>
      <c r="H36" s="22"/>
      <c r="I36" s="22"/>
      <c r="J36" s="24"/>
      <c r="K36" s="24"/>
      <c r="L36" s="25"/>
      <c r="M36" s="26"/>
      <c r="N36" s="26"/>
      <c r="O36" s="26"/>
      <c r="P36" s="26"/>
      <c r="Q36" s="26"/>
      <c r="R36" s="26"/>
      <c r="S36" s="29"/>
      <c r="T36" s="29"/>
      <c r="U36" s="116"/>
      <c r="V36" s="154"/>
      <c r="W36" s="129" t="s">
        <v>91</v>
      </c>
      <c r="X36" s="130"/>
      <c r="Y36" s="131">
        <v>1.0</v>
      </c>
      <c r="Z36" s="132">
        <v>32.0</v>
      </c>
    </row>
    <row r="37" ht="14.25" customHeight="1">
      <c r="A37" s="160" t="s">
        <v>25</v>
      </c>
      <c r="B37" s="161"/>
      <c r="C37" s="136">
        <f>SUM(C29:C34)</f>
        <v>34</v>
      </c>
      <c r="D37" s="162"/>
      <c r="E37" s="162"/>
      <c r="F37" s="162"/>
      <c r="G37" s="162"/>
      <c r="H37" s="162"/>
      <c r="I37" s="162"/>
      <c r="J37" s="136">
        <f t="shared" ref="J37:K37" si="89">SUM(J29:J36)</f>
        <v>15.1</v>
      </c>
      <c r="K37" s="136">
        <f t="shared" si="89"/>
        <v>20.4</v>
      </c>
      <c r="L37" s="163"/>
      <c r="M37" s="136">
        <f t="shared" ref="M37:V37" si="90">SUM(M29:M34)</f>
        <v>240</v>
      </c>
      <c r="N37" s="136">
        <f t="shared" si="90"/>
        <v>330</v>
      </c>
      <c r="O37" s="136">
        <f t="shared" si="90"/>
        <v>377.5</v>
      </c>
      <c r="P37" s="136">
        <f t="shared" si="90"/>
        <v>510</v>
      </c>
      <c r="Q37" s="136">
        <f t="shared" si="90"/>
        <v>67.5</v>
      </c>
      <c r="R37" s="136">
        <f t="shared" si="90"/>
        <v>150</v>
      </c>
      <c r="S37" s="164">
        <f t="shared" si="90"/>
        <v>617.5</v>
      </c>
      <c r="T37" s="164">
        <f t="shared" si="90"/>
        <v>840</v>
      </c>
      <c r="U37" s="172">
        <f t="shared" si="90"/>
        <v>700</v>
      </c>
      <c r="V37" s="173">
        <f t="shared" si="90"/>
        <v>782.5</v>
      </c>
      <c r="W37" s="135"/>
      <c r="X37" s="136">
        <f t="shared" ref="X37:Z37" si="91">SUM(X29:X36)</f>
        <v>26</v>
      </c>
      <c r="Y37" s="137">
        <f t="shared" si="91"/>
        <v>16</v>
      </c>
      <c r="Z37" s="138">
        <f t="shared" si="91"/>
        <v>512</v>
      </c>
    </row>
    <row r="38" ht="14.25" customHeight="1">
      <c r="A38" s="174" t="s">
        <v>45</v>
      </c>
      <c r="B38" s="175"/>
      <c r="C38" s="146"/>
      <c r="D38" s="141"/>
      <c r="E38" s="141"/>
      <c r="F38" s="141"/>
      <c r="G38" s="141"/>
      <c r="H38" s="141"/>
      <c r="I38" s="141"/>
      <c r="J38" s="146"/>
      <c r="K38" s="146"/>
      <c r="L38" s="145"/>
      <c r="M38" s="146"/>
      <c r="N38" s="146"/>
      <c r="O38" s="146"/>
      <c r="P38" s="146"/>
      <c r="Q38" s="146"/>
      <c r="R38" s="146"/>
      <c r="S38" s="176"/>
      <c r="T38" s="177"/>
    </row>
    <row r="39" ht="14.25" customHeight="1">
      <c r="A39" s="178">
        <v>3.0</v>
      </c>
      <c r="B39" s="51" t="s">
        <v>46</v>
      </c>
      <c r="C39" s="25">
        <v>8.0</v>
      </c>
      <c r="D39" s="22">
        <v>20.0</v>
      </c>
      <c r="E39" s="22">
        <v>30.0</v>
      </c>
      <c r="F39" s="23">
        <v>50.0</v>
      </c>
      <c r="G39" s="23">
        <v>60.0</v>
      </c>
      <c r="H39" s="22">
        <v>10.0</v>
      </c>
      <c r="I39" s="22">
        <v>20.0</v>
      </c>
      <c r="J39" s="24">
        <f t="shared" ref="J39:J44" si="93">(C39*F39)/100</f>
        <v>4</v>
      </c>
      <c r="K39" s="24">
        <f t="shared" ref="K39:K44" si="94">C39*G39/100</f>
        <v>4.8</v>
      </c>
      <c r="L39" s="25">
        <f t="shared" ref="L39:L44" si="95">C39*25</f>
        <v>200</v>
      </c>
      <c r="M39" s="26">
        <f t="shared" ref="M39:M44" si="96">C39*25*D39/100</f>
        <v>40</v>
      </c>
      <c r="N39" s="26">
        <f t="shared" ref="N39:N44" si="97">C39*25*E39/100</f>
        <v>60</v>
      </c>
      <c r="O39" s="26">
        <f t="shared" ref="O39:O44" si="98">C39*25*F39/100</f>
        <v>100</v>
      </c>
      <c r="P39" s="26">
        <f t="shared" ref="P39:P44" si="99">C39*25*G39/100</f>
        <v>120</v>
      </c>
      <c r="Q39" s="26">
        <f t="shared" ref="Q39:Q44" si="100">C39*25*H39/100</f>
        <v>20</v>
      </c>
      <c r="R39" s="26">
        <f t="shared" ref="R39:R44" si="101">C39*25*I39/100</f>
        <v>40</v>
      </c>
      <c r="S39" s="26">
        <f t="shared" ref="S39:T39" si="92">M39+O39</f>
        <v>140</v>
      </c>
      <c r="T39" s="179">
        <f t="shared" si="92"/>
        <v>180</v>
      </c>
    </row>
    <row r="40" ht="14.25" customHeight="1">
      <c r="A40" s="178">
        <v>3.0</v>
      </c>
      <c r="B40" s="51" t="s">
        <v>47</v>
      </c>
      <c r="C40" s="25">
        <v>8.0</v>
      </c>
      <c r="D40" s="22">
        <v>20.0</v>
      </c>
      <c r="E40" s="22">
        <v>30.0</v>
      </c>
      <c r="F40" s="23">
        <v>50.0</v>
      </c>
      <c r="G40" s="23">
        <v>60.0</v>
      </c>
      <c r="H40" s="22">
        <v>10.0</v>
      </c>
      <c r="I40" s="22">
        <v>20.0</v>
      </c>
      <c r="J40" s="24">
        <f t="shared" si="93"/>
        <v>4</v>
      </c>
      <c r="K40" s="24">
        <f t="shared" si="94"/>
        <v>4.8</v>
      </c>
      <c r="L40" s="25">
        <f t="shared" si="95"/>
        <v>200</v>
      </c>
      <c r="M40" s="26">
        <f t="shared" si="96"/>
        <v>40</v>
      </c>
      <c r="N40" s="26">
        <f t="shared" si="97"/>
        <v>60</v>
      </c>
      <c r="O40" s="26">
        <f t="shared" si="98"/>
        <v>100</v>
      </c>
      <c r="P40" s="26">
        <f t="shared" si="99"/>
        <v>120</v>
      </c>
      <c r="Q40" s="26">
        <f t="shared" si="100"/>
        <v>20</v>
      </c>
      <c r="R40" s="26">
        <f t="shared" si="101"/>
        <v>40</v>
      </c>
      <c r="S40" s="26">
        <f t="shared" ref="S40:T40" si="102">M40+O40</f>
        <v>140</v>
      </c>
      <c r="T40" s="179">
        <f t="shared" si="102"/>
        <v>180</v>
      </c>
      <c r="AA40" s="170"/>
      <c r="AB40" s="170"/>
    </row>
    <row r="41" ht="14.25" customHeight="1">
      <c r="A41" s="178">
        <v>3.0</v>
      </c>
      <c r="B41" s="51" t="s">
        <v>48</v>
      </c>
      <c r="C41" s="25">
        <v>8.0</v>
      </c>
      <c r="D41" s="22">
        <v>20.0</v>
      </c>
      <c r="E41" s="22">
        <v>30.0</v>
      </c>
      <c r="F41" s="23">
        <v>50.0</v>
      </c>
      <c r="G41" s="23">
        <v>60.0</v>
      </c>
      <c r="H41" s="22">
        <v>10.0</v>
      </c>
      <c r="I41" s="22">
        <v>20.0</v>
      </c>
      <c r="J41" s="24">
        <f t="shared" si="93"/>
        <v>4</v>
      </c>
      <c r="K41" s="24">
        <f t="shared" si="94"/>
        <v>4.8</v>
      </c>
      <c r="L41" s="25">
        <f t="shared" si="95"/>
        <v>200</v>
      </c>
      <c r="M41" s="26">
        <f t="shared" si="96"/>
        <v>40</v>
      </c>
      <c r="N41" s="26">
        <f t="shared" si="97"/>
        <v>60</v>
      </c>
      <c r="O41" s="26">
        <f t="shared" si="98"/>
        <v>100</v>
      </c>
      <c r="P41" s="26">
        <f t="shared" si="99"/>
        <v>120</v>
      </c>
      <c r="Q41" s="26">
        <f t="shared" si="100"/>
        <v>20</v>
      </c>
      <c r="R41" s="26">
        <f t="shared" si="101"/>
        <v>40</v>
      </c>
      <c r="S41" s="26">
        <f t="shared" ref="S41:T41" si="103">M41+O41</f>
        <v>140</v>
      </c>
      <c r="T41" s="179">
        <f t="shared" si="103"/>
        <v>180</v>
      </c>
      <c r="AA41" s="170"/>
      <c r="AB41" s="170"/>
    </row>
    <row r="42" ht="14.25" customHeight="1">
      <c r="A42" s="178">
        <v>4.0</v>
      </c>
      <c r="B42" s="51" t="s">
        <v>49</v>
      </c>
      <c r="C42" s="25">
        <v>8.0</v>
      </c>
      <c r="D42" s="22">
        <v>20.0</v>
      </c>
      <c r="E42" s="22">
        <v>30.0</v>
      </c>
      <c r="F42" s="23">
        <v>50.0</v>
      </c>
      <c r="G42" s="23">
        <v>60.0</v>
      </c>
      <c r="H42" s="22">
        <v>10.0</v>
      </c>
      <c r="I42" s="22">
        <v>20.0</v>
      </c>
      <c r="J42" s="24">
        <f t="shared" si="93"/>
        <v>4</v>
      </c>
      <c r="K42" s="24">
        <f t="shared" si="94"/>
        <v>4.8</v>
      </c>
      <c r="L42" s="25">
        <f t="shared" si="95"/>
        <v>200</v>
      </c>
      <c r="M42" s="26">
        <f t="shared" si="96"/>
        <v>40</v>
      </c>
      <c r="N42" s="26">
        <f t="shared" si="97"/>
        <v>60</v>
      </c>
      <c r="O42" s="26">
        <f t="shared" si="98"/>
        <v>100</v>
      </c>
      <c r="P42" s="26">
        <f t="shared" si="99"/>
        <v>120</v>
      </c>
      <c r="Q42" s="26">
        <f t="shared" si="100"/>
        <v>20</v>
      </c>
      <c r="R42" s="26">
        <f t="shared" si="101"/>
        <v>40</v>
      </c>
      <c r="S42" s="26">
        <f t="shared" ref="S42:T42" si="104">M42+O42</f>
        <v>140</v>
      </c>
      <c r="T42" s="179">
        <f t="shared" si="104"/>
        <v>180</v>
      </c>
      <c r="AA42" s="170"/>
      <c r="AB42" s="170"/>
    </row>
    <row r="43" ht="14.25" customHeight="1">
      <c r="A43" s="178">
        <v>4.0</v>
      </c>
      <c r="B43" s="51" t="s">
        <v>50</v>
      </c>
      <c r="C43" s="25">
        <v>8.0</v>
      </c>
      <c r="D43" s="22">
        <v>20.0</v>
      </c>
      <c r="E43" s="22">
        <v>30.0</v>
      </c>
      <c r="F43" s="23">
        <v>50.0</v>
      </c>
      <c r="G43" s="23">
        <v>60.0</v>
      </c>
      <c r="H43" s="22">
        <v>10.0</v>
      </c>
      <c r="I43" s="22">
        <v>20.0</v>
      </c>
      <c r="J43" s="24">
        <f t="shared" si="93"/>
        <v>4</v>
      </c>
      <c r="K43" s="24">
        <f t="shared" si="94"/>
        <v>4.8</v>
      </c>
      <c r="L43" s="25">
        <f t="shared" si="95"/>
        <v>200</v>
      </c>
      <c r="M43" s="26">
        <f t="shared" si="96"/>
        <v>40</v>
      </c>
      <c r="N43" s="26">
        <f t="shared" si="97"/>
        <v>60</v>
      </c>
      <c r="O43" s="26">
        <f t="shared" si="98"/>
        <v>100</v>
      </c>
      <c r="P43" s="26">
        <f t="shared" si="99"/>
        <v>120</v>
      </c>
      <c r="Q43" s="26">
        <f t="shared" si="100"/>
        <v>20</v>
      </c>
      <c r="R43" s="26">
        <f t="shared" si="101"/>
        <v>40</v>
      </c>
      <c r="S43" s="26">
        <f t="shared" ref="S43:T43" si="105">M43+O43</f>
        <v>140</v>
      </c>
      <c r="T43" s="179">
        <f t="shared" si="105"/>
        <v>180</v>
      </c>
      <c r="AA43" s="170"/>
      <c r="AB43" s="170"/>
    </row>
    <row r="44" ht="14.25" customHeight="1">
      <c r="A44" s="178">
        <v>4.0</v>
      </c>
      <c r="B44" s="51" t="s">
        <v>51</v>
      </c>
      <c r="C44" s="25">
        <v>8.0</v>
      </c>
      <c r="D44" s="22">
        <v>20.0</v>
      </c>
      <c r="E44" s="22">
        <v>30.0</v>
      </c>
      <c r="F44" s="23">
        <v>50.0</v>
      </c>
      <c r="G44" s="23">
        <v>60.0</v>
      </c>
      <c r="H44" s="22">
        <v>10.0</v>
      </c>
      <c r="I44" s="22">
        <v>20.0</v>
      </c>
      <c r="J44" s="24">
        <f t="shared" si="93"/>
        <v>4</v>
      </c>
      <c r="K44" s="24">
        <f t="shared" si="94"/>
        <v>4.8</v>
      </c>
      <c r="L44" s="25">
        <f t="shared" si="95"/>
        <v>200</v>
      </c>
      <c r="M44" s="26">
        <f t="shared" si="96"/>
        <v>40</v>
      </c>
      <c r="N44" s="26">
        <f t="shared" si="97"/>
        <v>60</v>
      </c>
      <c r="O44" s="26">
        <f t="shared" si="98"/>
        <v>100</v>
      </c>
      <c r="P44" s="26">
        <f t="shared" si="99"/>
        <v>120</v>
      </c>
      <c r="Q44" s="26">
        <f t="shared" si="100"/>
        <v>20</v>
      </c>
      <c r="R44" s="26">
        <f t="shared" si="101"/>
        <v>40</v>
      </c>
      <c r="S44" s="26">
        <f t="shared" ref="S44:T44" si="106">M44+O44</f>
        <v>140</v>
      </c>
      <c r="T44" s="179">
        <f t="shared" si="106"/>
        <v>180</v>
      </c>
      <c r="AA44" s="170"/>
      <c r="AB44" s="170"/>
    </row>
    <row r="45" ht="14.25" customHeight="1">
      <c r="A45" s="180" t="s">
        <v>52</v>
      </c>
      <c r="B45" s="181"/>
      <c r="C45" s="182">
        <v>8.0</v>
      </c>
      <c r="D45" s="183"/>
      <c r="E45" s="183"/>
      <c r="F45" s="184"/>
      <c r="G45" s="184"/>
      <c r="H45" s="183"/>
      <c r="I45" s="183"/>
      <c r="J45" s="185"/>
      <c r="K45" s="185"/>
      <c r="L45" s="186"/>
      <c r="M45" s="186"/>
      <c r="N45" s="186"/>
      <c r="O45" s="186"/>
      <c r="P45" s="186"/>
      <c r="Q45" s="186"/>
      <c r="R45" s="186"/>
      <c r="S45" s="186"/>
      <c r="T45" s="187"/>
    </row>
    <row r="46" ht="14.25" customHeight="1">
      <c r="A46" s="59" t="s">
        <v>53</v>
      </c>
      <c r="B46" s="60" t="s">
        <v>54</v>
      </c>
      <c r="C46" s="61">
        <f>C9+C18+C27+C37</f>
        <v>144</v>
      </c>
      <c r="D46" s="62"/>
      <c r="E46" s="62"/>
      <c r="F46" s="63"/>
      <c r="G46" s="63"/>
      <c r="H46" s="62"/>
      <c r="I46" s="62"/>
      <c r="J46" s="64"/>
      <c r="K46" s="64"/>
      <c r="L46" s="65"/>
      <c r="M46" s="65"/>
      <c r="N46" s="65"/>
      <c r="O46" s="65"/>
      <c r="P46" s="65"/>
      <c r="Q46" s="65"/>
      <c r="R46" s="65"/>
      <c r="S46" s="65"/>
      <c r="T46" s="66"/>
    </row>
    <row r="47" ht="14.25" customHeight="1">
      <c r="A47" s="68"/>
      <c r="B47" s="69" t="s">
        <v>55</v>
      </c>
      <c r="C47" s="70"/>
      <c r="D47" s="71"/>
      <c r="E47" s="71"/>
      <c r="F47" s="72"/>
      <c r="G47" s="72"/>
      <c r="H47" s="71"/>
      <c r="I47" s="71"/>
      <c r="J47" s="73">
        <f t="shared" ref="J47:K47" si="107">J9+J18+J27+J37</f>
        <v>55.1</v>
      </c>
      <c r="K47" s="73">
        <f t="shared" si="107"/>
        <v>76.7</v>
      </c>
      <c r="L47" s="74"/>
      <c r="M47" s="74"/>
      <c r="N47" s="74"/>
      <c r="O47" s="74"/>
      <c r="P47" s="74"/>
      <c r="Q47" s="74"/>
      <c r="R47" s="74"/>
      <c r="S47" s="74"/>
      <c r="T47" s="75"/>
    </row>
    <row r="48" ht="14.25" customHeight="1">
      <c r="A48" s="68"/>
      <c r="B48" s="69" t="s">
        <v>56</v>
      </c>
      <c r="C48" s="70">
        <v>99.0</v>
      </c>
      <c r="D48" s="71"/>
      <c r="E48" s="71"/>
      <c r="F48" s="72"/>
      <c r="G48" s="72"/>
      <c r="H48" s="71"/>
      <c r="I48" s="71"/>
      <c r="J48" s="73"/>
      <c r="K48" s="73"/>
      <c r="L48" s="74"/>
      <c r="M48" s="74"/>
      <c r="N48" s="74"/>
      <c r="O48" s="74"/>
      <c r="P48" s="74"/>
      <c r="Q48" s="74"/>
      <c r="R48" s="74"/>
      <c r="S48" s="74"/>
      <c r="T48" s="75"/>
    </row>
    <row r="49" ht="14.25" customHeight="1">
      <c r="A49" s="77"/>
      <c r="B49" s="78" t="s">
        <v>53</v>
      </c>
      <c r="C49" s="79">
        <f>SUM(C46:C48)</f>
        <v>243</v>
      </c>
      <c r="D49" s="80"/>
      <c r="E49" s="80"/>
      <c r="F49" s="81"/>
      <c r="G49" s="81"/>
      <c r="H49" s="80"/>
      <c r="I49" s="80"/>
      <c r="J49" s="82"/>
      <c r="K49" s="82"/>
      <c r="L49" s="83"/>
      <c r="M49" s="83"/>
      <c r="N49" s="83"/>
      <c r="O49" s="83"/>
      <c r="P49" s="83"/>
      <c r="Q49" s="83"/>
      <c r="R49" s="83"/>
      <c r="S49" s="83"/>
      <c r="T49" s="84"/>
    </row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15">
    <mergeCell ref="AA3:AA4"/>
    <mergeCell ref="AA12:AA13"/>
    <mergeCell ref="AB12:AB13"/>
    <mergeCell ref="AA21:AA22"/>
    <mergeCell ref="AB21:AB22"/>
    <mergeCell ref="AA30:AA31"/>
    <mergeCell ref="AB30:AB31"/>
    <mergeCell ref="A46:A49"/>
    <mergeCell ref="D1:E1"/>
    <mergeCell ref="F1:G1"/>
    <mergeCell ref="H1:I1"/>
    <mergeCell ref="M1:N1"/>
    <mergeCell ref="O1:P1"/>
    <mergeCell ref="Q1:R1"/>
    <mergeCell ref="AB3:AB4"/>
  </mergeCell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2024-12-10T18:12:34Z</dcterms:created>
  <dc:creator>Lidija Novosel</dc:creator>
</cp:coreProperties>
</file>