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maja_kosar_asoo_hr/Documents/Desktop/skinuto s Publica 7.12.24/Izračuni sati po modulima_za web/Kemijske tehnologije/"/>
    </mc:Choice>
  </mc:AlternateContent>
  <xr:revisionPtr revIDLastSave="152" documentId="8_{B363F7B7-6AEC-4AE7-A408-A256757BCC43}" xr6:coauthVersionLast="47" xr6:coauthVersionMax="47" xr10:uidLastSave="{9F75042E-05B4-4EA8-8FD2-D4A99BEBB570}"/>
  <bookViews>
    <workbookView xWindow="-120" yWindow="-120" windowWidth="29040" windowHeight="15720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Toc178679673" localSheetId="1">Izračun_4.2!$B$4</definedName>
    <definedName name="_Toc178679674" localSheetId="1">Izračun_4.2!#REF!</definedName>
    <definedName name="_Toc178679675" localSheetId="1">Izračun_4.2!$B$5</definedName>
    <definedName name="_Toc178679676" localSheetId="1">Izračun_4.2!$B$6</definedName>
    <definedName name="_Toc178679678" localSheetId="1">Izračun_4.2!$B$9</definedName>
    <definedName name="_Toc178679679" localSheetId="1">Izračun_4.2!$B$10</definedName>
    <definedName name="_Toc178679680" localSheetId="1">Izračun_4.2!$B$11</definedName>
    <definedName name="_Toc178679681" localSheetId="1">Izračun_4.2!$B$12</definedName>
    <definedName name="_Toc178679682" localSheetId="1">Izračun_4.2!$B$13</definedName>
    <definedName name="_Toc178679685" localSheetId="1">Izračun_4.2!$B$19</definedName>
    <definedName name="_Toc178679686" localSheetId="1">Izračun_4.2!$B$20</definedName>
    <definedName name="_Toc178679687" localSheetId="1">Izračun_4.2!$B$21</definedName>
    <definedName name="_Toc178679688" localSheetId="1">Izračun_4.2!$B$22</definedName>
    <definedName name="_Toc178679691" localSheetId="1">Izračun_4.2!$B$26</definedName>
    <definedName name="_Toc178679692" localSheetId="1">Izračun_4.2!$B$27</definedName>
    <definedName name="_Toc178679693" localSheetId="1">Izračun_4.2!$B$28</definedName>
    <definedName name="_Toc178679694" localSheetId="1">Izračun_4.2!$B$29</definedName>
    <definedName name="_Toc178679695" localSheetId="1">Izračun_4.2!$B$30</definedName>
    <definedName name="_Toc178679696" localSheetId="1">Izračun_4.2!$B$31</definedName>
    <definedName name="_Toc178679699" localSheetId="1">Izračun_4.2!$B$36</definedName>
    <definedName name="_Toc185256089" localSheetId="1">Izračun_4.2!$B$39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5" l="1"/>
  <c r="J17" i="5"/>
  <c r="C45" i="5"/>
  <c r="C42" i="5"/>
  <c r="C8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27" i="5"/>
  <c r="N27" i="5"/>
  <c r="O27" i="5"/>
  <c r="P27" i="5"/>
  <c r="Q27" i="5"/>
  <c r="R27" i="5"/>
  <c r="M28" i="5"/>
  <c r="N28" i="5"/>
  <c r="O28" i="5"/>
  <c r="P28" i="5"/>
  <c r="Q28" i="5"/>
  <c r="R28" i="5"/>
  <c r="M29" i="5"/>
  <c r="N29" i="5"/>
  <c r="O29" i="5"/>
  <c r="P29" i="5"/>
  <c r="Q29" i="5"/>
  <c r="R29" i="5"/>
  <c r="M30" i="5"/>
  <c r="N30" i="5"/>
  <c r="O30" i="5"/>
  <c r="P30" i="5"/>
  <c r="Q30" i="5"/>
  <c r="R30" i="5"/>
  <c r="M31" i="5"/>
  <c r="N31" i="5"/>
  <c r="O31" i="5"/>
  <c r="P31" i="5"/>
  <c r="Q31" i="5"/>
  <c r="R31" i="5"/>
  <c r="M32" i="5"/>
  <c r="N32" i="5"/>
  <c r="O32" i="5"/>
  <c r="P32" i="5"/>
  <c r="Q32" i="5"/>
  <c r="R32" i="5"/>
  <c r="M33" i="5"/>
  <c r="N33" i="5"/>
  <c r="O33" i="5"/>
  <c r="P33" i="5"/>
  <c r="Q33" i="5"/>
  <c r="R33" i="5"/>
  <c r="L27" i="5"/>
  <c r="L28" i="5"/>
  <c r="L29" i="5"/>
  <c r="L30" i="5"/>
  <c r="L31" i="5"/>
  <c r="L32" i="5"/>
  <c r="L33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R26" i="5"/>
  <c r="Q26" i="5"/>
  <c r="P26" i="5"/>
  <c r="O26" i="5"/>
  <c r="N26" i="5"/>
  <c r="M26" i="5"/>
  <c r="L26" i="5"/>
  <c r="K26" i="5"/>
  <c r="J26" i="5"/>
  <c r="C34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T38" i="5" s="1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C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7" i="5"/>
  <c r="Q7" i="5"/>
  <c r="P7" i="5"/>
  <c r="O7" i="5"/>
  <c r="N7" i="5"/>
  <c r="T7" i="5" s="1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T33" i="5" l="1"/>
  <c r="S7" i="5"/>
  <c r="S18" i="5"/>
  <c r="S23" i="5"/>
  <c r="S37" i="5"/>
  <c r="T31" i="5"/>
  <c r="S27" i="5"/>
  <c r="T40" i="5"/>
  <c r="S26" i="5"/>
  <c r="S40" i="5"/>
  <c r="T32" i="5"/>
  <c r="J25" i="5"/>
  <c r="S28" i="5"/>
  <c r="K25" i="5"/>
  <c r="J34" i="5"/>
  <c r="K34" i="5"/>
  <c r="S31" i="5"/>
  <c r="S32" i="5"/>
  <c r="S33" i="5"/>
  <c r="T30" i="5"/>
  <c r="S30" i="5"/>
  <c r="T29" i="5"/>
  <c r="R34" i="5"/>
  <c r="S29" i="5"/>
  <c r="T28" i="5"/>
  <c r="Q34" i="5"/>
  <c r="T27" i="5"/>
  <c r="N34" i="5"/>
  <c r="P34" i="5"/>
  <c r="O34" i="5"/>
  <c r="T26" i="5"/>
  <c r="M34" i="5"/>
  <c r="T12" i="5"/>
  <c r="S5" i="5"/>
  <c r="S6" i="5"/>
  <c r="T14" i="5"/>
  <c r="T6" i="5"/>
  <c r="S38" i="5"/>
  <c r="T24" i="5"/>
  <c r="T4" i="5"/>
  <c r="S16" i="5"/>
  <c r="S22" i="5"/>
  <c r="S2" i="5"/>
  <c r="T16" i="5"/>
  <c r="T37" i="5"/>
  <c r="S14" i="5"/>
  <c r="S19" i="5"/>
  <c r="S15" i="5"/>
  <c r="S20" i="5"/>
  <c r="T15" i="5"/>
  <c r="T20" i="5"/>
  <c r="Q25" i="5"/>
  <c r="R8" i="5"/>
  <c r="S13" i="5"/>
  <c r="T5" i="5"/>
  <c r="T9" i="5"/>
  <c r="S36" i="5"/>
  <c r="R25" i="5"/>
  <c r="S11" i="5"/>
  <c r="S9" i="5"/>
  <c r="T36" i="5"/>
  <c r="N8" i="5"/>
  <c r="O8" i="5"/>
  <c r="S24" i="5"/>
  <c r="N17" i="5"/>
  <c r="S4" i="5"/>
  <c r="J8" i="5"/>
  <c r="K17" i="5"/>
  <c r="T23" i="5"/>
  <c r="M8" i="5"/>
  <c r="R17" i="5"/>
  <c r="N25" i="5"/>
  <c r="M17" i="5"/>
  <c r="T22" i="5"/>
  <c r="T18" i="5"/>
  <c r="P17" i="5"/>
  <c r="Q17" i="5"/>
  <c r="P8" i="5"/>
  <c r="Q8" i="5"/>
  <c r="K8" i="5"/>
  <c r="T21" i="5"/>
  <c r="T11" i="5"/>
  <c r="T39" i="5"/>
  <c r="O17" i="5"/>
  <c r="T13" i="5"/>
  <c r="P25" i="5"/>
  <c r="O25" i="5"/>
  <c r="T19" i="5"/>
  <c r="S10" i="5"/>
  <c r="S21" i="5"/>
  <c r="T10" i="5"/>
  <c r="S3" i="5"/>
  <c r="S12" i="5"/>
  <c r="T3" i="5"/>
  <c r="M25" i="5"/>
  <c r="T2" i="5"/>
  <c r="S5" i="1"/>
  <c r="T4" i="1"/>
  <c r="T3" i="1"/>
  <c r="S7" i="1"/>
  <c r="S6" i="1"/>
  <c r="S3" i="1"/>
  <c r="T7" i="1"/>
  <c r="S34" i="5" l="1"/>
  <c r="V34" i="5" s="1"/>
  <c r="T34" i="5"/>
  <c r="W34" i="5" s="1"/>
  <c r="S25" i="5"/>
  <c r="V25" i="5" s="1"/>
  <c r="T8" i="5"/>
  <c r="W8" i="5" s="1"/>
  <c r="S8" i="5"/>
  <c r="V8" i="5" s="1"/>
  <c r="T17" i="5"/>
  <c r="W17" i="5" s="1"/>
  <c r="S17" i="5"/>
  <c r="V17" i="5" s="1"/>
  <c r="T25" i="5"/>
  <c r="W25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<sst xmlns="http://schemas.openxmlformats.org/spreadsheetml/2006/main" count="135" uniqueCount="77">
  <si>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</si>
  <si>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</si>
  <si>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</si>
  <si>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</si>
  <si>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</si>
  <si>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</si>
  <si>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</si>
  <si>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</si>
  <si>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</si>
  <si>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</si>
  <si>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</si>
  <si>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</si>
  <si>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</si>
  <si>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</si>
  <si>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</si>
  <si>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</si>
  <si>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</si>
  <si>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</si>
  <si>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</si>
  <si>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</si>
  <si>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</si>
  <si>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</si>
  <si>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</si>
  <si>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</si>
  <si>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</si>
  <si>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</si>
  <si>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</si>
  <si>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</si>
  <si>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</si>
  <si>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</si>
  <si>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</si>
  <si>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</si>
  <si>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</si>
  <si>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</si>
  <si>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</si>
  <si>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</si>
  <si>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</si>
  <si>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</si>
  <si>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</si>
  <si>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</si>
  <si>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</si>
  <si>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</si>
  <si>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</si>
  <si>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PLANET ZEMLJA</t>
  </si>
  <si>
    <t>ZEMLJA KAO RESURS</t>
  </si>
  <si>
    <t>UGLJIKOVODICI</t>
  </si>
  <si>
    <t>PLANIRANJE U PROSTORU</t>
  </si>
  <si>
    <t>OPREMANJE I ISPITIVANJE BUŠOTINE</t>
  </si>
  <si>
    <t>IZRADA BUŠOTINE</t>
  </si>
  <si>
    <t>ELEMENTI STROJEVA</t>
  </si>
  <si>
    <t>ZAŠTITA NA RADU U NAFTNOJ INDUSTRIJI</t>
  </si>
  <si>
    <t>BUŠENJE I CEMENTIRANJE BUŠOTINE</t>
  </si>
  <si>
    <t>OPREMANJE I SERVISIRANJE BUŠOTINE</t>
  </si>
  <si>
    <t>NACRTNA GEOMETRIJA</t>
  </si>
  <si>
    <t>SERVISIRANJE SLOJA</t>
  </si>
  <si>
    <t>NAFTNO STROJARSTVO</t>
  </si>
  <si>
    <t>PROIZVODNJA FLUIDA</t>
  </si>
  <si>
    <t>ZAŠTITA OKOLIŠA U NAFTNOJ INDUSTRIJI</t>
  </si>
  <si>
    <t>BUŠENJE BUŠOTINE</t>
  </si>
  <si>
    <t>TRANSPORT NAFTE I PLINA</t>
  </si>
  <si>
    <t>TEHNIČKO I POSLOVNO UPRAVLJANJE I KOMUNICIRANJE</t>
  </si>
  <si>
    <t>ISPITIVANJE SLOJA</t>
  </si>
  <si>
    <t>BUŠOTINSKI PROBLEMI</t>
  </si>
  <si>
    <t>KONTROLA TLAKA U BUŠOTINI</t>
  </si>
  <si>
    <t>OSNOVE ELEKTROTEHNIKE I MEHANIKE</t>
  </si>
  <si>
    <t>ADITIVNE TEHNOLOGIJE I IZRADA 3D MODELA</t>
  </si>
  <si>
    <t>PODUZETNIČKO POSLOVANJE I FINANCIJSKA PISMENOST</t>
  </si>
  <si>
    <t xml:space="preserve">FIZIKALNE VELIČINE I MJERENJA U MEHANICI </t>
  </si>
  <si>
    <t>OSNOVE MEHANIKE FLUIDA</t>
  </si>
  <si>
    <t>OSNOVE MEHANIKE MATERIJALNE TOČKE</t>
  </si>
  <si>
    <t>OSNOVE TERMODINAMIKE</t>
  </si>
  <si>
    <t>ČOVJEK I ZDRAVLJE</t>
  </si>
  <si>
    <t>TERMODINAMIČKI SUSTAVI I PROCESI</t>
  </si>
  <si>
    <t>MEHANIČKO TITRANJE I VALOVI</t>
  </si>
  <si>
    <t>OBLIKOVANJE BAZE PODATAKA</t>
  </si>
  <si>
    <t>OBRADA I PRIKAZ PODATAKA UREDSKIM APLIKACIJAMA</t>
  </si>
  <si>
    <t>PODUZETNIŠTVO I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</si>
</sst>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6" fillId="0" borderId="0" xfId="0" applyFont="1"/>
    <xf numFmtId="0" fontId="2" fillId="11" borderId="1" xfId="0" applyFont="1" applyFill="1" applyBorder="1" applyAlignment="1">
      <alignment horizontal="center" vertical="center"/>
    </xf>
    <xf numFmtId="0" fontId="1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8" t="s">
        <v>34</v>
      </c>
      <c r="K1" s="18" t="s">
        <v>35</v>
      </c>
      <c r="L1" s="3" t="s">
        <v>1</v>
      </c>
      <c r="M1" s="92" t="s">
        <v>25</v>
      </c>
      <c r="N1" s="92"/>
      <c r="O1" s="92" t="s">
        <v>26</v>
      </c>
      <c r="P1" s="93"/>
      <c r="Q1" s="92" t="s">
        <v>27</v>
      </c>
      <c r="R1" s="93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5" customHeight="1" x14ac:dyDescent="0.25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" customHeight="1" x14ac:dyDescent="0.25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25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25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25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2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25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2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2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2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2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2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2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2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2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2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25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2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2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2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2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2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2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2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2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2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2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25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25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2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25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25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25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25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25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25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2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5.5" x14ac:dyDescent="0.25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5" customHeight="1" x14ac:dyDescent="0.25">
      <c r="A61" s="89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25">
      <c r="A62" s="90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35" customHeight="1" x14ac:dyDescent="0.25">
      <c r="A63" s="90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35" customHeight="1" x14ac:dyDescent="0.25">
      <c r="A64" s="91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99999999999999" customHeight="1" x14ac:dyDescent="0.25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47"/>
  <sheetViews>
    <sheetView tabSelected="1" zoomScale="130" zoomScaleNormal="130" workbookViewId="0">
      <selection activeCell="W14" sqref="W14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8" t="s">
        <v>34</v>
      </c>
      <c r="K1" s="18" t="s">
        <v>35</v>
      </c>
      <c r="L1" s="3" t="s">
        <v>1</v>
      </c>
      <c r="M1" s="92" t="s">
        <v>25</v>
      </c>
      <c r="N1" s="92"/>
      <c r="O1" s="92" t="s">
        <v>26</v>
      </c>
      <c r="P1" s="93"/>
      <c r="Q1" s="92" t="s">
        <v>27</v>
      </c>
      <c r="R1" s="93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4" t="s">
        <v>43</v>
      </c>
      <c r="C2" s="55">
        <v>7</v>
      </c>
      <c r="D2" s="56">
        <v>10</v>
      </c>
      <c r="E2" s="56">
        <v>20</v>
      </c>
      <c r="F2" s="57">
        <v>60</v>
      </c>
      <c r="G2" s="57">
        <v>80</v>
      </c>
      <c r="H2" s="56">
        <v>10</v>
      </c>
      <c r="I2" s="56">
        <v>20</v>
      </c>
      <c r="J2" s="58">
        <f>C2*F2/100</f>
        <v>4.2</v>
      </c>
      <c r="K2" s="58">
        <f>C2*G2/100</f>
        <v>5.6</v>
      </c>
      <c r="L2" s="59">
        <f>C2*25</f>
        <v>175</v>
      </c>
      <c r="M2" s="60">
        <f>C2*25*D2/100</f>
        <v>17.5</v>
      </c>
      <c r="N2" s="60">
        <f>C2*25*E2/100</f>
        <v>35</v>
      </c>
      <c r="O2" s="60">
        <f>C2*25*F2/100</f>
        <v>105</v>
      </c>
      <c r="P2" s="60">
        <f>C2*25*G2/100</f>
        <v>140</v>
      </c>
      <c r="Q2" s="60">
        <f>C2*25*H2/100</f>
        <v>17.5</v>
      </c>
      <c r="R2" s="60">
        <f>C2*25*I2/100</f>
        <v>35</v>
      </c>
      <c r="S2" s="60">
        <f>M2+O2</f>
        <v>122.5</v>
      </c>
      <c r="T2" s="60">
        <f>N2+P2</f>
        <v>175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 t="s">
        <v>44</v>
      </c>
      <c r="C3" s="4">
        <v>8</v>
      </c>
      <c r="D3" s="6">
        <v>10</v>
      </c>
      <c r="E3" s="6">
        <v>20</v>
      </c>
      <c r="F3" s="5">
        <v>60</v>
      </c>
      <c r="G3" s="5">
        <v>80</v>
      </c>
      <c r="H3" s="6">
        <v>10</v>
      </c>
      <c r="I3" s="6">
        <v>20</v>
      </c>
      <c r="J3" s="14">
        <f t="shared" ref="J3:J6" si="0">C3*F3/100</f>
        <v>4.8</v>
      </c>
      <c r="K3" s="14">
        <f t="shared" ref="K3:K6" si="1">C3*G3/100</f>
        <v>6.4</v>
      </c>
      <c r="L3" s="42">
        <f t="shared" ref="L3:L6" si="2">C3*25</f>
        <v>200</v>
      </c>
      <c r="M3" s="38">
        <f t="shared" ref="M3:M6" si="3">C3*25*D3/100</f>
        <v>20</v>
      </c>
      <c r="N3" s="38">
        <f t="shared" ref="N3:N24" si="4">C3*25*E3/100</f>
        <v>40</v>
      </c>
      <c r="O3" s="38">
        <f t="shared" ref="O3:O24" si="5">C3*25*F3/100</f>
        <v>120</v>
      </c>
      <c r="P3" s="38">
        <f t="shared" ref="P3:P24" si="6">C3*25*G3/100</f>
        <v>160</v>
      </c>
      <c r="Q3" s="38">
        <f t="shared" ref="Q3:Q16" si="7">C3*25*H3/100</f>
        <v>20</v>
      </c>
      <c r="R3" s="38">
        <f t="shared" ref="R3:R24" si="8">C3*25*I3/100</f>
        <v>40</v>
      </c>
      <c r="S3" s="38">
        <f t="shared" ref="S3:T9" si="9">M3+O3</f>
        <v>140</v>
      </c>
      <c r="T3" s="38">
        <f t="shared" si="9"/>
        <v>200</v>
      </c>
      <c r="U3" s="46"/>
      <c r="V3" s="46"/>
      <c r="W3" s="46"/>
      <c r="X3" s="46"/>
    </row>
    <row r="4" spans="1:24" ht="12.95" customHeight="1" x14ac:dyDescent="0.2">
      <c r="A4" s="3">
        <v>1</v>
      </c>
      <c r="B4" s="86" t="s">
        <v>45</v>
      </c>
      <c r="C4" s="4">
        <v>6</v>
      </c>
      <c r="D4" s="6">
        <v>50</v>
      </c>
      <c r="E4" s="6">
        <v>60</v>
      </c>
      <c r="F4" s="5">
        <v>20</v>
      </c>
      <c r="G4" s="5">
        <v>30</v>
      </c>
      <c r="H4" s="6">
        <v>10</v>
      </c>
      <c r="I4" s="6">
        <v>30</v>
      </c>
      <c r="J4" s="14">
        <f t="shared" si="0"/>
        <v>1.2</v>
      </c>
      <c r="K4" s="14">
        <f t="shared" si="1"/>
        <v>1.8</v>
      </c>
      <c r="L4" s="42">
        <f t="shared" si="2"/>
        <v>150</v>
      </c>
      <c r="M4" s="38">
        <f t="shared" si="3"/>
        <v>75</v>
      </c>
      <c r="N4" s="38">
        <f t="shared" si="4"/>
        <v>90</v>
      </c>
      <c r="O4" s="38">
        <f t="shared" si="5"/>
        <v>30</v>
      </c>
      <c r="P4" s="38">
        <f t="shared" si="6"/>
        <v>45</v>
      </c>
      <c r="Q4" s="38">
        <f t="shared" si="7"/>
        <v>15</v>
      </c>
      <c r="R4" s="38">
        <f t="shared" si="8"/>
        <v>45</v>
      </c>
      <c r="S4" s="38">
        <f t="shared" si="9"/>
        <v>105</v>
      </c>
      <c r="T4" s="38">
        <f t="shared" si="9"/>
        <v>135</v>
      </c>
      <c r="U4" s="46"/>
      <c r="V4" s="46"/>
      <c r="W4" s="46"/>
      <c r="X4" s="46"/>
    </row>
    <row r="5" spans="1:24" ht="12.95" customHeight="1" x14ac:dyDescent="0.2">
      <c r="A5" s="3">
        <v>1</v>
      </c>
      <c r="B5" s="86" t="s">
        <v>47</v>
      </c>
      <c r="C5" s="4">
        <v>5</v>
      </c>
      <c r="D5" s="6">
        <v>20</v>
      </c>
      <c r="E5" s="6">
        <v>30</v>
      </c>
      <c r="F5" s="5">
        <v>40</v>
      </c>
      <c r="G5" s="5">
        <v>50</v>
      </c>
      <c r="H5" s="6">
        <v>20</v>
      </c>
      <c r="I5" s="6">
        <v>40</v>
      </c>
      <c r="J5" s="14">
        <f t="shared" si="0"/>
        <v>2</v>
      </c>
      <c r="K5" s="14">
        <f t="shared" si="1"/>
        <v>2.5</v>
      </c>
      <c r="L5" s="42">
        <f t="shared" si="2"/>
        <v>125</v>
      </c>
      <c r="M5" s="38">
        <f t="shared" si="3"/>
        <v>25</v>
      </c>
      <c r="N5" s="38">
        <f t="shared" si="4"/>
        <v>37.5</v>
      </c>
      <c r="O5" s="38">
        <f t="shared" si="5"/>
        <v>50</v>
      </c>
      <c r="P5" s="38">
        <f t="shared" si="6"/>
        <v>62.5</v>
      </c>
      <c r="Q5" s="38">
        <f t="shared" si="7"/>
        <v>25</v>
      </c>
      <c r="R5" s="38">
        <f t="shared" si="8"/>
        <v>50</v>
      </c>
      <c r="S5" s="38">
        <f t="shared" si="9"/>
        <v>75</v>
      </c>
      <c r="T5" s="38">
        <f t="shared" si="9"/>
        <v>100</v>
      </c>
      <c r="U5" s="46"/>
      <c r="V5" s="46"/>
      <c r="W5" s="46"/>
      <c r="X5" s="46"/>
    </row>
    <row r="6" spans="1:24" x14ac:dyDescent="0.2">
      <c r="A6" s="3">
        <v>1</v>
      </c>
      <c r="B6" s="86" t="s">
        <v>48</v>
      </c>
      <c r="C6" s="4">
        <v>8</v>
      </c>
      <c r="D6" s="6">
        <v>50</v>
      </c>
      <c r="E6" s="6">
        <v>60</v>
      </c>
      <c r="F6" s="5">
        <v>20</v>
      </c>
      <c r="G6" s="5">
        <v>30</v>
      </c>
      <c r="H6" s="6">
        <v>10</v>
      </c>
      <c r="I6" s="6">
        <v>30</v>
      </c>
      <c r="J6" s="14">
        <f t="shared" si="0"/>
        <v>1.6</v>
      </c>
      <c r="K6" s="14">
        <f t="shared" si="1"/>
        <v>2.4</v>
      </c>
      <c r="L6" s="42">
        <f t="shared" si="2"/>
        <v>200</v>
      </c>
      <c r="M6" s="38">
        <f t="shared" si="3"/>
        <v>100</v>
      </c>
      <c r="N6" s="38">
        <f t="shared" si="4"/>
        <v>120</v>
      </c>
      <c r="O6" s="38">
        <f t="shared" si="5"/>
        <v>40</v>
      </c>
      <c r="P6" s="38">
        <f t="shared" si="6"/>
        <v>60</v>
      </c>
      <c r="Q6" s="38">
        <f t="shared" si="7"/>
        <v>20</v>
      </c>
      <c r="R6" s="38">
        <f t="shared" si="8"/>
        <v>60</v>
      </c>
      <c r="S6" s="38">
        <f t="shared" si="9"/>
        <v>140</v>
      </c>
      <c r="T6" s="38">
        <f t="shared" si="9"/>
        <v>180</v>
      </c>
      <c r="U6" s="46"/>
      <c r="V6" s="46"/>
      <c r="W6" s="46"/>
      <c r="X6" s="46"/>
    </row>
    <row r="7" spans="1:24" ht="25.5" x14ac:dyDescent="0.25">
      <c r="A7" s="3">
        <v>1</v>
      </c>
      <c r="B7" s="20" t="s">
        <v>67</v>
      </c>
      <c r="C7" s="8">
        <v>2</v>
      </c>
      <c r="D7" s="6">
        <v>35</v>
      </c>
      <c r="E7" s="6">
        <v>50</v>
      </c>
      <c r="F7" s="5">
        <v>20</v>
      </c>
      <c r="G7" s="5">
        <v>30</v>
      </c>
      <c r="H7" s="6">
        <v>25</v>
      </c>
      <c r="I7" s="6">
        <v>40</v>
      </c>
      <c r="J7" s="14">
        <f>C8*F7/100</f>
        <v>7.2</v>
      </c>
      <c r="K7" s="14">
        <f>C8*G7/100</f>
        <v>10.8</v>
      </c>
      <c r="L7" s="42">
        <f>C8*25</f>
        <v>900</v>
      </c>
      <c r="M7" s="38">
        <f>C8*25*D7/100</f>
        <v>315</v>
      </c>
      <c r="N7" s="38">
        <f>C8*25*E7/100</f>
        <v>450</v>
      </c>
      <c r="O7" s="38">
        <f>C8*25*F7/100</f>
        <v>180</v>
      </c>
      <c r="P7" s="38">
        <f>C8*25*G7/100</f>
        <v>270</v>
      </c>
      <c r="Q7" s="38">
        <f>C8*25*H7/100</f>
        <v>225</v>
      </c>
      <c r="R7" s="38">
        <f>C8*25*I7/100</f>
        <v>360</v>
      </c>
      <c r="S7" s="38">
        <f t="shared" si="9"/>
        <v>495</v>
      </c>
      <c r="T7" s="38">
        <f t="shared" si="9"/>
        <v>720</v>
      </c>
      <c r="U7" s="46"/>
      <c r="V7" s="46"/>
      <c r="W7" s="46"/>
      <c r="X7" s="46"/>
    </row>
    <row r="8" spans="1:24" s="32" customFormat="1" x14ac:dyDescent="0.25">
      <c r="A8" s="27" t="s">
        <v>33</v>
      </c>
      <c r="B8" s="28"/>
      <c r="C8" s="87">
        <f>SUM(C2:C7)</f>
        <v>36</v>
      </c>
      <c r="D8" s="29"/>
      <c r="E8" s="29"/>
      <c r="F8" s="29"/>
      <c r="G8" s="29"/>
      <c r="H8" s="29"/>
      <c r="I8" s="29"/>
      <c r="J8" s="35">
        <f>SUM(J2:J7)</f>
        <v>21</v>
      </c>
      <c r="K8" s="35">
        <f>SUM(K2:K7)</f>
        <v>29.5</v>
      </c>
      <c r="L8" s="43"/>
      <c r="M8" s="35">
        <f>SUM(M2:M7)</f>
        <v>552.5</v>
      </c>
      <c r="N8" s="35">
        <f>SUM(N2:N7)</f>
        <v>772.5</v>
      </c>
      <c r="O8" s="35">
        <f>SUM(O2:O7)</f>
        <v>525</v>
      </c>
      <c r="P8" s="35">
        <f>SUM(P2:P7)</f>
        <v>737.5</v>
      </c>
      <c r="Q8" s="35">
        <f>SUM(Q2:Q7)</f>
        <v>322.5</v>
      </c>
      <c r="R8" s="35">
        <f>SUM(R2:R7)</f>
        <v>590</v>
      </c>
      <c r="S8" s="40">
        <f>SUM(S2:S7)</f>
        <v>1077.5</v>
      </c>
      <c r="T8" s="40">
        <f>SUM(T2:T7)</f>
        <v>1510</v>
      </c>
      <c r="U8" s="47">
        <v>490</v>
      </c>
      <c r="V8" s="45">
        <f>U8+S8</f>
        <v>1567.5</v>
      </c>
      <c r="W8" s="45">
        <f>T8+U8</f>
        <v>2000</v>
      </c>
      <c r="X8" s="45">
        <v>1225</v>
      </c>
    </row>
    <row r="9" spans="1:24" x14ac:dyDescent="0.2">
      <c r="A9" s="1">
        <v>2</v>
      </c>
      <c r="B9" s="86" t="s">
        <v>49</v>
      </c>
      <c r="C9" s="38">
        <v>5</v>
      </c>
      <c r="D9" s="6">
        <v>20</v>
      </c>
      <c r="E9" s="6">
        <v>30</v>
      </c>
      <c r="F9" s="5">
        <v>30</v>
      </c>
      <c r="G9" s="5">
        <v>50</v>
      </c>
      <c r="H9" s="6">
        <v>30</v>
      </c>
      <c r="I9" s="6">
        <v>40</v>
      </c>
      <c r="J9" s="14">
        <f>(C9*F9)/100</f>
        <v>1.5</v>
      </c>
      <c r="K9" s="14">
        <f>C9*G9/100</f>
        <v>2.5</v>
      </c>
      <c r="L9" s="42">
        <f t="shared" ref="L9:L40" si="10">C9*25</f>
        <v>125</v>
      </c>
      <c r="M9" s="38">
        <f t="shared" ref="M9:M16" si="11">C9*25*D9/100</f>
        <v>25</v>
      </c>
      <c r="N9" s="38">
        <f t="shared" si="4"/>
        <v>37.5</v>
      </c>
      <c r="O9" s="38">
        <f t="shared" si="5"/>
        <v>37.5</v>
      </c>
      <c r="P9" s="38">
        <f t="shared" si="6"/>
        <v>62.5</v>
      </c>
      <c r="Q9" s="38">
        <f t="shared" si="7"/>
        <v>37.5</v>
      </c>
      <c r="R9" s="38">
        <f t="shared" si="8"/>
        <v>50</v>
      </c>
      <c r="S9" s="38">
        <f t="shared" si="9"/>
        <v>62.5</v>
      </c>
      <c r="T9" s="38">
        <f t="shared" si="9"/>
        <v>100</v>
      </c>
      <c r="U9" s="46"/>
      <c r="V9" s="46"/>
      <c r="W9" s="46"/>
      <c r="X9" s="46"/>
    </row>
    <row r="10" spans="1:24" x14ac:dyDescent="0.2">
      <c r="A10" s="1">
        <v>2</v>
      </c>
      <c r="B10" s="86" t="s">
        <v>50</v>
      </c>
      <c r="C10" s="38">
        <v>3</v>
      </c>
      <c r="D10" s="6">
        <v>10</v>
      </c>
      <c r="E10" s="6">
        <v>20</v>
      </c>
      <c r="F10" s="5">
        <v>60</v>
      </c>
      <c r="G10" s="5">
        <v>80</v>
      </c>
      <c r="H10" s="6">
        <v>10</v>
      </c>
      <c r="I10" s="6">
        <v>20</v>
      </c>
      <c r="J10" s="14">
        <f t="shared" ref="J10:J16" si="12">(C10*F10)/100</f>
        <v>1.8</v>
      </c>
      <c r="K10" s="14">
        <f t="shared" ref="K10:K16" si="13">C10*G10/100</f>
        <v>2.4</v>
      </c>
      <c r="L10" s="42">
        <f t="shared" si="10"/>
        <v>75</v>
      </c>
      <c r="M10" s="38">
        <f t="shared" si="11"/>
        <v>7.5</v>
      </c>
      <c r="N10" s="38">
        <f t="shared" si="4"/>
        <v>15</v>
      </c>
      <c r="O10" s="38">
        <f t="shared" si="5"/>
        <v>45</v>
      </c>
      <c r="P10" s="38">
        <f t="shared" si="6"/>
        <v>60</v>
      </c>
      <c r="Q10" s="38">
        <f t="shared" si="7"/>
        <v>7.5</v>
      </c>
      <c r="R10" s="38">
        <f t="shared" si="8"/>
        <v>15</v>
      </c>
      <c r="S10" s="38">
        <f t="shared" ref="S10:T24" si="14">M10+O10</f>
        <v>52.5</v>
      </c>
      <c r="T10" s="38">
        <f t="shared" si="14"/>
        <v>75</v>
      </c>
    </row>
    <row r="11" spans="1:24" x14ac:dyDescent="0.2">
      <c r="A11" s="1">
        <v>2</v>
      </c>
      <c r="B11" s="86" t="s">
        <v>51</v>
      </c>
      <c r="C11" s="38">
        <v>6</v>
      </c>
      <c r="D11" s="6">
        <v>20</v>
      </c>
      <c r="E11" s="6">
        <v>30</v>
      </c>
      <c r="F11" s="5">
        <v>50</v>
      </c>
      <c r="G11" s="5">
        <v>70</v>
      </c>
      <c r="H11" s="6">
        <v>10</v>
      </c>
      <c r="I11" s="6">
        <v>20</v>
      </c>
      <c r="J11" s="14">
        <f t="shared" si="12"/>
        <v>3</v>
      </c>
      <c r="K11" s="14">
        <f t="shared" si="13"/>
        <v>4.2</v>
      </c>
      <c r="L11" s="42">
        <f t="shared" si="10"/>
        <v>150</v>
      </c>
      <c r="M11" s="38">
        <f t="shared" si="11"/>
        <v>30</v>
      </c>
      <c r="N11" s="38">
        <f t="shared" si="4"/>
        <v>45</v>
      </c>
      <c r="O11" s="38">
        <f t="shared" si="5"/>
        <v>75</v>
      </c>
      <c r="P11" s="38">
        <f t="shared" si="6"/>
        <v>105</v>
      </c>
      <c r="Q11" s="38">
        <f t="shared" si="7"/>
        <v>15</v>
      </c>
      <c r="R11" s="38">
        <f t="shared" si="8"/>
        <v>30</v>
      </c>
      <c r="S11" s="38">
        <f t="shared" si="14"/>
        <v>105</v>
      </c>
      <c r="T11" s="38">
        <f t="shared" si="14"/>
        <v>150</v>
      </c>
    </row>
    <row r="12" spans="1:24" x14ac:dyDescent="0.2">
      <c r="A12" s="1">
        <v>2</v>
      </c>
      <c r="B12" s="86" t="s">
        <v>52</v>
      </c>
      <c r="C12" s="38">
        <v>9</v>
      </c>
      <c r="D12" s="6">
        <v>20</v>
      </c>
      <c r="E12" s="6">
        <v>30</v>
      </c>
      <c r="F12" s="5">
        <v>40</v>
      </c>
      <c r="G12" s="5">
        <v>50</v>
      </c>
      <c r="H12" s="6">
        <v>20</v>
      </c>
      <c r="I12" s="6">
        <v>40</v>
      </c>
      <c r="J12" s="14">
        <f t="shared" si="12"/>
        <v>3.6</v>
      </c>
      <c r="K12" s="14">
        <f t="shared" si="13"/>
        <v>4.5</v>
      </c>
      <c r="L12" s="42">
        <f t="shared" si="10"/>
        <v>225</v>
      </c>
      <c r="M12" s="38">
        <f t="shared" si="11"/>
        <v>45</v>
      </c>
      <c r="N12" s="38">
        <f t="shared" si="4"/>
        <v>67.5</v>
      </c>
      <c r="O12" s="38">
        <f t="shared" si="5"/>
        <v>90</v>
      </c>
      <c r="P12" s="38">
        <f t="shared" si="6"/>
        <v>112.5</v>
      </c>
      <c r="Q12" s="38">
        <f t="shared" si="7"/>
        <v>45</v>
      </c>
      <c r="R12" s="38">
        <f t="shared" si="8"/>
        <v>90</v>
      </c>
      <c r="S12" s="38">
        <f t="shared" si="14"/>
        <v>135</v>
      </c>
      <c r="T12" s="38">
        <f t="shared" si="14"/>
        <v>180</v>
      </c>
    </row>
    <row r="13" spans="1:24" x14ac:dyDescent="0.2">
      <c r="A13" s="1">
        <v>2</v>
      </c>
      <c r="B13" s="86" t="s">
        <v>53</v>
      </c>
      <c r="C13" s="38">
        <v>8</v>
      </c>
      <c r="D13" s="6">
        <v>20</v>
      </c>
      <c r="E13" s="6">
        <v>30</v>
      </c>
      <c r="F13" s="5">
        <v>30</v>
      </c>
      <c r="G13" s="5">
        <v>50</v>
      </c>
      <c r="H13" s="6">
        <v>30</v>
      </c>
      <c r="I13" s="6">
        <v>40</v>
      </c>
      <c r="J13" s="14">
        <f t="shared" si="12"/>
        <v>2.4</v>
      </c>
      <c r="K13" s="14">
        <f t="shared" si="13"/>
        <v>4</v>
      </c>
      <c r="L13" s="42">
        <f t="shared" si="10"/>
        <v>200</v>
      </c>
      <c r="M13" s="38">
        <f t="shared" si="11"/>
        <v>40</v>
      </c>
      <c r="N13" s="38">
        <f t="shared" si="4"/>
        <v>60</v>
      </c>
      <c r="O13" s="38">
        <f t="shared" si="5"/>
        <v>60</v>
      </c>
      <c r="P13" s="38">
        <f t="shared" si="6"/>
        <v>100</v>
      </c>
      <c r="Q13" s="38">
        <f t="shared" si="7"/>
        <v>60</v>
      </c>
      <c r="R13" s="38">
        <f t="shared" si="8"/>
        <v>80</v>
      </c>
      <c r="S13" s="38">
        <f t="shared" si="14"/>
        <v>100</v>
      </c>
      <c r="T13" s="38">
        <f t="shared" si="14"/>
        <v>160</v>
      </c>
    </row>
    <row r="14" spans="1:24" x14ac:dyDescent="0.2">
      <c r="A14" s="1">
        <v>2</v>
      </c>
      <c r="B14" s="21" t="s">
        <v>46</v>
      </c>
      <c r="C14" s="38">
        <v>1</v>
      </c>
      <c r="D14" s="6">
        <v>20</v>
      </c>
      <c r="E14" s="6">
        <v>30</v>
      </c>
      <c r="F14" s="5">
        <v>40</v>
      </c>
      <c r="G14" s="5">
        <v>60</v>
      </c>
      <c r="H14" s="6">
        <v>20</v>
      </c>
      <c r="I14" s="6">
        <v>30</v>
      </c>
      <c r="J14" s="14">
        <f t="shared" si="12"/>
        <v>0.4</v>
      </c>
      <c r="K14" s="14">
        <f t="shared" si="13"/>
        <v>0.6</v>
      </c>
      <c r="L14" s="42">
        <f t="shared" si="10"/>
        <v>25</v>
      </c>
      <c r="M14" s="38">
        <f t="shared" si="11"/>
        <v>5</v>
      </c>
      <c r="N14" s="38">
        <f t="shared" si="4"/>
        <v>7.5</v>
      </c>
      <c r="O14" s="38">
        <f t="shared" si="5"/>
        <v>10</v>
      </c>
      <c r="P14" s="38">
        <f t="shared" si="6"/>
        <v>15</v>
      </c>
      <c r="Q14" s="38">
        <f t="shared" si="7"/>
        <v>5</v>
      </c>
      <c r="R14" s="38">
        <f t="shared" si="8"/>
        <v>7.5</v>
      </c>
      <c r="S14" s="38">
        <f t="shared" si="14"/>
        <v>15</v>
      </c>
      <c r="T14" s="38">
        <f t="shared" si="14"/>
        <v>22.5</v>
      </c>
    </row>
    <row r="15" spans="1:24" x14ac:dyDescent="0.2">
      <c r="A15" s="1">
        <v>2</v>
      </c>
      <c r="B15" s="21" t="s">
        <v>68</v>
      </c>
      <c r="C15" s="38">
        <v>1</v>
      </c>
      <c r="D15" s="6">
        <v>35</v>
      </c>
      <c r="E15" s="6">
        <v>50</v>
      </c>
      <c r="F15" s="5">
        <v>20</v>
      </c>
      <c r="G15" s="5">
        <v>30</v>
      </c>
      <c r="H15" s="6">
        <v>25</v>
      </c>
      <c r="I15" s="6">
        <v>40</v>
      </c>
      <c r="J15" s="14">
        <f t="shared" si="12"/>
        <v>0.2</v>
      </c>
      <c r="K15" s="14">
        <f t="shared" si="13"/>
        <v>0.3</v>
      </c>
      <c r="L15" s="42">
        <f t="shared" si="10"/>
        <v>25</v>
      </c>
      <c r="M15" s="38">
        <f t="shared" si="11"/>
        <v>8.75</v>
      </c>
      <c r="N15" s="38">
        <f t="shared" si="4"/>
        <v>12.5</v>
      </c>
      <c r="O15" s="38">
        <f t="shared" si="5"/>
        <v>5</v>
      </c>
      <c r="P15" s="38">
        <f t="shared" si="6"/>
        <v>7.5</v>
      </c>
      <c r="Q15" s="38">
        <f t="shared" si="7"/>
        <v>6.25</v>
      </c>
      <c r="R15" s="38">
        <f t="shared" si="8"/>
        <v>10</v>
      </c>
      <c r="S15" s="38">
        <f t="shared" si="14"/>
        <v>13.75</v>
      </c>
      <c r="T15" s="38">
        <f t="shared" si="14"/>
        <v>20</v>
      </c>
    </row>
    <row r="16" spans="1:24" x14ac:dyDescent="0.2">
      <c r="A16" s="1">
        <v>2</v>
      </c>
      <c r="B16" s="22" t="s">
        <v>69</v>
      </c>
      <c r="C16" s="38">
        <v>2</v>
      </c>
      <c r="D16" s="6">
        <v>35</v>
      </c>
      <c r="E16" s="6">
        <v>50</v>
      </c>
      <c r="F16" s="5">
        <v>20</v>
      </c>
      <c r="G16" s="5">
        <v>30</v>
      </c>
      <c r="H16" s="6">
        <v>25</v>
      </c>
      <c r="I16" s="6">
        <v>40</v>
      </c>
      <c r="J16" s="14">
        <f t="shared" si="12"/>
        <v>0.4</v>
      </c>
      <c r="K16" s="14">
        <f t="shared" si="13"/>
        <v>0.6</v>
      </c>
      <c r="L16" s="42">
        <f t="shared" si="10"/>
        <v>50</v>
      </c>
      <c r="M16" s="38">
        <f t="shared" si="11"/>
        <v>17.5</v>
      </c>
      <c r="N16" s="38">
        <f t="shared" si="4"/>
        <v>25</v>
      </c>
      <c r="O16" s="38">
        <f t="shared" si="5"/>
        <v>10</v>
      </c>
      <c r="P16" s="38">
        <f t="shared" si="6"/>
        <v>15</v>
      </c>
      <c r="Q16" s="38">
        <f t="shared" si="7"/>
        <v>12.5</v>
      </c>
      <c r="R16" s="38">
        <f t="shared" si="8"/>
        <v>20</v>
      </c>
      <c r="S16" s="38">
        <f t="shared" si="14"/>
        <v>27.5</v>
      </c>
      <c r="T16" s="38">
        <f t="shared" si="14"/>
        <v>40</v>
      </c>
    </row>
    <row r="17" spans="1:24" s="32" customFormat="1" x14ac:dyDescent="0.25">
      <c r="A17" s="33" t="s">
        <v>33</v>
      </c>
      <c r="B17" s="28"/>
      <c r="C17" s="35">
        <f>SUM(C9:C16)</f>
        <v>35</v>
      </c>
      <c r="D17" s="29"/>
      <c r="E17" s="29"/>
      <c r="F17" s="29"/>
      <c r="G17" s="29"/>
      <c r="H17" s="29"/>
      <c r="I17" s="29"/>
      <c r="J17" s="34">
        <f>SUM(J9:J16)</f>
        <v>13.3</v>
      </c>
      <c r="K17" s="34">
        <f>SUM(K9:K16)</f>
        <v>19.100000000000005</v>
      </c>
      <c r="L17" s="43"/>
      <c r="M17" s="35">
        <f>SUM(M9:M16)</f>
        <v>178.75</v>
      </c>
      <c r="N17" s="35">
        <f>SUM(N9:N16)</f>
        <v>270</v>
      </c>
      <c r="O17" s="35">
        <f>SUM(O9:O16)</f>
        <v>332.5</v>
      </c>
      <c r="P17" s="35">
        <f>SUM(P9:P16)</f>
        <v>477.5</v>
      </c>
      <c r="Q17" s="35">
        <f>SUM(Q9:Q16)</f>
        <v>188.75</v>
      </c>
      <c r="R17" s="35">
        <f>SUM(R9:R16)</f>
        <v>302.5</v>
      </c>
      <c r="S17" s="40">
        <f>SUM(S9:S16)</f>
        <v>511.25</v>
      </c>
      <c r="T17" s="40">
        <f>SUM(T9:T16)</f>
        <v>747.5</v>
      </c>
      <c r="U17" s="30">
        <v>490</v>
      </c>
      <c r="V17" s="45">
        <f>U17+S17</f>
        <v>1001.25</v>
      </c>
      <c r="W17" s="45">
        <f>T17+U17</f>
        <v>1237.5</v>
      </c>
      <c r="X17" s="31">
        <v>1225</v>
      </c>
    </row>
    <row r="18" spans="1:24" x14ac:dyDescent="0.2">
      <c r="A18" s="1">
        <v>3</v>
      </c>
      <c r="B18" s="21" t="s">
        <v>54</v>
      </c>
      <c r="C18" s="38">
        <v>7</v>
      </c>
      <c r="D18" s="6">
        <v>20</v>
      </c>
      <c r="E18" s="6">
        <v>30</v>
      </c>
      <c r="F18" s="5">
        <v>40</v>
      </c>
      <c r="G18" s="5">
        <v>60</v>
      </c>
      <c r="H18" s="6">
        <v>10</v>
      </c>
      <c r="I18" s="6">
        <v>30</v>
      </c>
      <c r="J18" s="13">
        <f t="shared" ref="J18:K26" si="15">(C18*F18)/100</f>
        <v>2.8</v>
      </c>
      <c r="K18" s="13">
        <f t="shared" ref="K18:K24" si="16">C18*G18/100</f>
        <v>4.2</v>
      </c>
      <c r="L18" s="42">
        <f t="shared" si="10"/>
        <v>175</v>
      </c>
      <c r="M18" s="38">
        <f t="shared" ref="M18:M24" si="17">C18*25*D18/100</f>
        <v>35</v>
      </c>
      <c r="N18" s="38">
        <f t="shared" si="4"/>
        <v>52.5</v>
      </c>
      <c r="O18" s="38">
        <f t="shared" si="5"/>
        <v>70</v>
      </c>
      <c r="P18" s="38">
        <f t="shared" si="6"/>
        <v>105</v>
      </c>
      <c r="Q18" s="38">
        <f t="shared" ref="Q18:Q24" si="18">C18*25*H18/100</f>
        <v>17.5</v>
      </c>
      <c r="R18" s="38">
        <f t="shared" si="8"/>
        <v>52.5</v>
      </c>
      <c r="S18" s="38">
        <f t="shared" si="14"/>
        <v>105</v>
      </c>
      <c r="T18" s="38">
        <f t="shared" si="14"/>
        <v>157.5</v>
      </c>
      <c r="U18" s="10"/>
    </row>
    <row r="19" spans="1:24" x14ac:dyDescent="0.2">
      <c r="A19" s="1">
        <v>3</v>
      </c>
      <c r="B19" s="86" t="s">
        <v>55</v>
      </c>
      <c r="C19" s="38">
        <v>5</v>
      </c>
      <c r="D19" s="6">
        <v>30</v>
      </c>
      <c r="E19" s="6">
        <v>40</v>
      </c>
      <c r="F19" s="5">
        <v>20</v>
      </c>
      <c r="G19" s="5">
        <v>40</v>
      </c>
      <c r="H19" s="6">
        <v>30</v>
      </c>
      <c r="I19" s="6">
        <v>40</v>
      </c>
      <c r="J19" s="13">
        <f t="shared" si="15"/>
        <v>1</v>
      </c>
      <c r="K19" s="13">
        <f t="shared" si="16"/>
        <v>2</v>
      </c>
      <c r="L19" s="42">
        <f t="shared" si="10"/>
        <v>125</v>
      </c>
      <c r="M19" s="38">
        <f t="shared" si="17"/>
        <v>37.5</v>
      </c>
      <c r="N19" s="38">
        <f t="shared" si="4"/>
        <v>50</v>
      </c>
      <c r="O19" s="38">
        <f t="shared" si="5"/>
        <v>25</v>
      </c>
      <c r="P19" s="38">
        <f t="shared" si="6"/>
        <v>50</v>
      </c>
      <c r="Q19" s="38">
        <f t="shared" si="18"/>
        <v>37.5</v>
      </c>
      <c r="R19" s="38">
        <f t="shared" si="8"/>
        <v>50</v>
      </c>
      <c r="S19" s="38">
        <f t="shared" si="14"/>
        <v>62.5</v>
      </c>
      <c r="T19" s="38">
        <f t="shared" si="14"/>
        <v>100</v>
      </c>
      <c r="U19" s="10"/>
    </row>
    <row r="20" spans="1:24" x14ac:dyDescent="0.2">
      <c r="A20" s="1">
        <v>3</v>
      </c>
      <c r="B20" s="86" t="s">
        <v>56</v>
      </c>
      <c r="C20" s="38">
        <v>7</v>
      </c>
      <c r="D20" s="6">
        <v>20</v>
      </c>
      <c r="E20" s="6">
        <v>30</v>
      </c>
      <c r="F20" s="5">
        <v>50</v>
      </c>
      <c r="G20" s="5">
        <v>70</v>
      </c>
      <c r="H20" s="6">
        <v>10</v>
      </c>
      <c r="I20" s="6">
        <v>20</v>
      </c>
      <c r="J20" s="13">
        <f t="shared" si="15"/>
        <v>3.5</v>
      </c>
      <c r="K20" s="13">
        <f t="shared" si="16"/>
        <v>4.9000000000000004</v>
      </c>
      <c r="L20" s="42">
        <f t="shared" si="10"/>
        <v>175</v>
      </c>
      <c r="M20" s="38">
        <f t="shared" si="17"/>
        <v>35</v>
      </c>
      <c r="N20" s="38">
        <f t="shared" si="4"/>
        <v>52.5</v>
      </c>
      <c r="O20" s="38">
        <f t="shared" si="5"/>
        <v>87.5</v>
      </c>
      <c r="P20" s="38">
        <f t="shared" si="6"/>
        <v>122.5</v>
      </c>
      <c r="Q20" s="38">
        <f t="shared" si="18"/>
        <v>17.5</v>
      </c>
      <c r="R20" s="38">
        <f t="shared" si="8"/>
        <v>35</v>
      </c>
      <c r="S20" s="38">
        <f t="shared" si="14"/>
        <v>122.5</v>
      </c>
      <c r="T20" s="38">
        <f t="shared" si="14"/>
        <v>175</v>
      </c>
      <c r="U20" s="10"/>
    </row>
    <row r="21" spans="1:24" x14ac:dyDescent="0.2">
      <c r="A21" s="1">
        <v>3</v>
      </c>
      <c r="B21" s="86" t="s">
        <v>57</v>
      </c>
      <c r="C21" s="38">
        <v>2</v>
      </c>
      <c r="D21" s="6">
        <v>10</v>
      </c>
      <c r="E21" s="6">
        <v>20</v>
      </c>
      <c r="F21" s="5">
        <v>50</v>
      </c>
      <c r="G21" s="5">
        <v>60</v>
      </c>
      <c r="H21" s="6">
        <v>20</v>
      </c>
      <c r="I21" s="6">
        <v>40</v>
      </c>
      <c r="J21" s="13">
        <f t="shared" si="15"/>
        <v>1</v>
      </c>
      <c r="K21" s="13">
        <f t="shared" si="16"/>
        <v>1.2</v>
      </c>
      <c r="L21" s="42">
        <f t="shared" si="10"/>
        <v>50</v>
      </c>
      <c r="M21" s="38">
        <f t="shared" si="17"/>
        <v>5</v>
      </c>
      <c r="N21" s="38">
        <f t="shared" si="4"/>
        <v>10</v>
      </c>
      <c r="O21" s="38">
        <f t="shared" si="5"/>
        <v>25</v>
      </c>
      <c r="P21" s="38">
        <f t="shared" si="6"/>
        <v>30</v>
      </c>
      <c r="Q21" s="38">
        <f t="shared" si="18"/>
        <v>10</v>
      </c>
      <c r="R21" s="38">
        <f t="shared" si="8"/>
        <v>20</v>
      </c>
      <c r="S21" s="38">
        <f t="shared" si="14"/>
        <v>30</v>
      </c>
      <c r="T21" s="38">
        <f t="shared" si="14"/>
        <v>40</v>
      </c>
      <c r="U21" s="10"/>
    </row>
    <row r="22" spans="1:24" x14ac:dyDescent="0.2">
      <c r="A22" s="1">
        <v>3</v>
      </c>
      <c r="B22" s="86" t="s">
        <v>58</v>
      </c>
      <c r="C22" s="38">
        <v>9</v>
      </c>
      <c r="D22" s="6">
        <v>10</v>
      </c>
      <c r="E22" s="6">
        <v>20</v>
      </c>
      <c r="F22" s="5">
        <v>60</v>
      </c>
      <c r="G22" s="5">
        <v>80</v>
      </c>
      <c r="H22" s="6">
        <v>10</v>
      </c>
      <c r="I22" s="6">
        <v>20</v>
      </c>
      <c r="J22" s="13">
        <f t="shared" si="15"/>
        <v>5.4</v>
      </c>
      <c r="K22" s="13">
        <f t="shared" si="16"/>
        <v>7.2</v>
      </c>
      <c r="L22" s="42">
        <f t="shared" si="10"/>
        <v>225</v>
      </c>
      <c r="M22" s="38">
        <f t="shared" si="17"/>
        <v>22.5</v>
      </c>
      <c r="N22" s="38">
        <f t="shared" si="4"/>
        <v>45</v>
      </c>
      <c r="O22" s="38">
        <f t="shared" si="5"/>
        <v>135</v>
      </c>
      <c r="P22" s="38">
        <f t="shared" si="6"/>
        <v>180</v>
      </c>
      <c r="Q22" s="38">
        <f t="shared" si="18"/>
        <v>22.5</v>
      </c>
      <c r="R22" s="38">
        <f t="shared" si="8"/>
        <v>45</v>
      </c>
      <c r="S22" s="38">
        <f t="shared" si="14"/>
        <v>157.5</v>
      </c>
      <c r="T22" s="38">
        <f t="shared" si="14"/>
        <v>225</v>
      </c>
      <c r="U22" s="10"/>
    </row>
    <row r="23" spans="1:24" x14ac:dyDescent="0.2">
      <c r="A23" s="1">
        <v>3</v>
      </c>
      <c r="B23" s="22" t="s">
        <v>70</v>
      </c>
      <c r="C23" s="38">
        <v>1</v>
      </c>
      <c r="D23" s="6">
        <v>35</v>
      </c>
      <c r="E23" s="6">
        <v>50</v>
      </c>
      <c r="F23" s="5">
        <v>20</v>
      </c>
      <c r="G23" s="5">
        <v>30</v>
      </c>
      <c r="H23" s="6">
        <v>25</v>
      </c>
      <c r="I23" s="6">
        <v>40</v>
      </c>
      <c r="J23" s="13">
        <f t="shared" si="15"/>
        <v>0.2</v>
      </c>
      <c r="K23" s="13">
        <f t="shared" si="16"/>
        <v>0.3</v>
      </c>
      <c r="L23" s="42">
        <f t="shared" si="10"/>
        <v>25</v>
      </c>
      <c r="M23" s="38">
        <f t="shared" si="17"/>
        <v>8.75</v>
      </c>
      <c r="N23" s="38">
        <f t="shared" si="4"/>
        <v>12.5</v>
      </c>
      <c r="O23" s="38">
        <f t="shared" si="5"/>
        <v>5</v>
      </c>
      <c r="P23" s="38">
        <f t="shared" si="6"/>
        <v>7.5</v>
      </c>
      <c r="Q23" s="38">
        <f t="shared" si="18"/>
        <v>6.25</v>
      </c>
      <c r="R23" s="38">
        <f t="shared" si="8"/>
        <v>10</v>
      </c>
      <c r="S23" s="38">
        <f t="shared" si="14"/>
        <v>13.75</v>
      </c>
      <c r="T23" s="38">
        <f t="shared" si="14"/>
        <v>20</v>
      </c>
      <c r="U23" s="10"/>
    </row>
    <row r="24" spans="1:24" x14ac:dyDescent="0.2">
      <c r="A24" s="1">
        <v>3</v>
      </c>
      <c r="B24" s="21" t="s">
        <v>71</v>
      </c>
      <c r="C24" s="38">
        <v>4</v>
      </c>
      <c r="D24" s="6">
        <v>60</v>
      </c>
      <c r="E24" s="6">
        <v>80</v>
      </c>
      <c r="F24" s="5">
        <v>10</v>
      </c>
      <c r="G24" s="5">
        <v>20</v>
      </c>
      <c r="H24" s="6">
        <v>10</v>
      </c>
      <c r="I24" s="6">
        <v>20</v>
      </c>
      <c r="J24" s="13">
        <f t="shared" si="15"/>
        <v>0.4</v>
      </c>
      <c r="K24" s="13">
        <f t="shared" si="16"/>
        <v>0.8</v>
      </c>
      <c r="L24" s="42">
        <f t="shared" si="10"/>
        <v>100</v>
      </c>
      <c r="M24" s="38">
        <f t="shared" si="17"/>
        <v>60</v>
      </c>
      <c r="N24" s="38">
        <f t="shared" si="4"/>
        <v>80</v>
      </c>
      <c r="O24" s="38">
        <f t="shared" si="5"/>
        <v>10</v>
      </c>
      <c r="P24" s="38">
        <f t="shared" si="6"/>
        <v>20</v>
      </c>
      <c r="Q24" s="38">
        <f t="shared" si="18"/>
        <v>10</v>
      </c>
      <c r="R24" s="38">
        <f t="shared" si="8"/>
        <v>20</v>
      </c>
      <c r="S24" s="38">
        <f t="shared" si="14"/>
        <v>70</v>
      </c>
      <c r="T24" s="38">
        <f t="shared" si="14"/>
        <v>100</v>
      </c>
      <c r="U24" s="10"/>
    </row>
    <row r="25" spans="1:24" s="32" customFormat="1" x14ac:dyDescent="0.25">
      <c r="A25" s="36" t="s">
        <v>33</v>
      </c>
      <c r="B25" s="28"/>
      <c r="C25" s="35">
        <f>SUM(C18:C24)</f>
        <v>35</v>
      </c>
      <c r="D25" s="29"/>
      <c r="E25" s="29"/>
      <c r="F25" s="29"/>
      <c r="G25" s="29"/>
      <c r="H25" s="29"/>
      <c r="I25" s="29"/>
      <c r="J25" s="35">
        <f>SUM(J18:J21)</f>
        <v>8.3000000000000007</v>
      </c>
      <c r="K25" s="35">
        <f>SUM(K18:K21)</f>
        <v>12.3</v>
      </c>
      <c r="L25" s="43"/>
      <c r="M25" s="35">
        <f>SUM(M18:M24)</f>
        <v>203.75</v>
      </c>
      <c r="N25" s="35">
        <f>SUM(N18:N24)</f>
        <v>302.5</v>
      </c>
      <c r="O25" s="35">
        <f>SUM(O18:O24)</f>
        <v>357.5</v>
      </c>
      <c r="P25" s="35">
        <f>SUM(P18:P24)</f>
        <v>515</v>
      </c>
      <c r="Q25" s="35">
        <f>SUM(Q18:Q24)</f>
        <v>121.25</v>
      </c>
      <c r="R25" s="35">
        <f>SUM(R18:R24)</f>
        <v>232.5</v>
      </c>
      <c r="S25" s="40">
        <f>SUM(S18:S24)</f>
        <v>561.25</v>
      </c>
      <c r="T25" s="40">
        <f>SUM(T18:T24)</f>
        <v>817.5</v>
      </c>
      <c r="U25" s="31">
        <v>455</v>
      </c>
      <c r="V25" s="45">
        <f>S25+U25</f>
        <v>1016.25</v>
      </c>
      <c r="W25" s="45">
        <f>T25+U25</f>
        <v>1272.5</v>
      </c>
      <c r="X25" s="31">
        <v>1225</v>
      </c>
    </row>
    <row r="26" spans="1:24" x14ac:dyDescent="0.2">
      <c r="A26" s="1">
        <v>4</v>
      </c>
      <c r="B26" s="86" t="s">
        <v>59</v>
      </c>
      <c r="C26" s="38">
        <v>5</v>
      </c>
      <c r="D26" s="6">
        <v>20</v>
      </c>
      <c r="E26" s="6">
        <v>40</v>
      </c>
      <c r="F26" s="5">
        <v>30</v>
      </c>
      <c r="G26" s="5">
        <v>40</v>
      </c>
      <c r="H26" s="6">
        <v>30</v>
      </c>
      <c r="I26" s="6">
        <v>40</v>
      </c>
      <c r="J26" s="53">
        <f t="shared" si="15"/>
        <v>1.5</v>
      </c>
      <c r="K26" s="53">
        <f t="shared" si="15"/>
        <v>8</v>
      </c>
      <c r="L26" s="42">
        <f t="shared" ref="L26:L33" si="19">C26*25</f>
        <v>125</v>
      </c>
      <c r="M26" s="38">
        <f t="shared" ref="M26" si="20">C26*25*D26/100</f>
        <v>25</v>
      </c>
      <c r="N26" s="38">
        <f t="shared" ref="N26" si="21">C26*25*E26/100</f>
        <v>50</v>
      </c>
      <c r="O26" s="38">
        <f t="shared" ref="O26" si="22">C26*25*F26/100</f>
        <v>37.5</v>
      </c>
      <c r="P26" s="38">
        <f t="shared" ref="P26" si="23">C26*25*G26/100</f>
        <v>50</v>
      </c>
      <c r="Q26" s="38">
        <f t="shared" ref="Q26" si="24">C26*25*H26/100</f>
        <v>37.5</v>
      </c>
      <c r="R26" s="38">
        <f t="shared" ref="R26" si="25">C26*25*I26/100</f>
        <v>50</v>
      </c>
      <c r="S26" s="51">
        <f t="shared" ref="S26" si="26">M26+O26</f>
        <v>62.5</v>
      </c>
      <c r="T26" s="51">
        <f t="shared" ref="T26" si="27">N26+P26</f>
        <v>100</v>
      </c>
      <c r="U26" s="49"/>
      <c r="V26" s="49"/>
      <c r="W26" s="49"/>
      <c r="X26" s="49"/>
    </row>
    <row r="27" spans="1:24" x14ac:dyDescent="0.2">
      <c r="A27" s="1">
        <v>4</v>
      </c>
      <c r="B27" s="86" t="s">
        <v>60</v>
      </c>
      <c r="C27" s="38">
        <v>3</v>
      </c>
      <c r="D27" s="6">
        <v>10</v>
      </c>
      <c r="E27" s="6">
        <v>20</v>
      </c>
      <c r="F27" s="5">
        <v>50</v>
      </c>
      <c r="G27" s="5">
        <v>70</v>
      </c>
      <c r="H27" s="6">
        <v>20</v>
      </c>
      <c r="I27" s="6">
        <v>30</v>
      </c>
      <c r="J27" s="53">
        <f t="shared" ref="J27:J33" si="28">(C27*F27)/100</f>
        <v>1.5</v>
      </c>
      <c r="K27" s="53">
        <f t="shared" ref="K27:K33" si="29">(D27*G27)/100</f>
        <v>7</v>
      </c>
      <c r="L27" s="42">
        <f t="shared" si="19"/>
        <v>75</v>
      </c>
      <c r="M27" s="38">
        <f t="shared" ref="M27:M33" si="30">C27*25*D27/100</f>
        <v>7.5</v>
      </c>
      <c r="N27" s="38">
        <f t="shared" ref="N27:N33" si="31">C27*25*E27/100</f>
        <v>15</v>
      </c>
      <c r="O27" s="38">
        <f t="shared" ref="O27:O33" si="32">C27*25*F27/100</f>
        <v>37.5</v>
      </c>
      <c r="P27" s="38">
        <f t="shared" ref="P27:P33" si="33">C27*25*G27/100</f>
        <v>52.5</v>
      </c>
      <c r="Q27" s="38">
        <f t="shared" ref="Q27:Q33" si="34">C27*25*H27/100</f>
        <v>15</v>
      </c>
      <c r="R27" s="38">
        <f t="shared" ref="R27:R33" si="35">C27*25*I27/100</f>
        <v>22.5</v>
      </c>
      <c r="S27" s="51">
        <f t="shared" ref="S27:S33" si="36">M27+O27</f>
        <v>45</v>
      </c>
      <c r="T27" s="51">
        <f t="shared" ref="T27:T33" si="37">N27+P27</f>
        <v>67.5</v>
      </c>
      <c r="U27" s="49"/>
      <c r="V27" s="49"/>
      <c r="W27" s="49"/>
      <c r="X27" s="49"/>
    </row>
    <row r="28" spans="1:24" x14ac:dyDescent="0.2">
      <c r="A28" s="1">
        <v>4</v>
      </c>
      <c r="B28" s="86" t="s">
        <v>61</v>
      </c>
      <c r="C28" s="38">
        <v>6</v>
      </c>
      <c r="D28" s="6">
        <v>10</v>
      </c>
      <c r="E28" s="6">
        <v>20</v>
      </c>
      <c r="F28" s="5">
        <v>60</v>
      </c>
      <c r="G28" s="5">
        <v>80</v>
      </c>
      <c r="H28" s="6">
        <v>10</v>
      </c>
      <c r="I28" s="6">
        <v>20</v>
      </c>
      <c r="J28" s="53">
        <f t="shared" si="28"/>
        <v>3.6</v>
      </c>
      <c r="K28" s="53">
        <f t="shared" si="29"/>
        <v>8</v>
      </c>
      <c r="L28" s="42">
        <f t="shared" si="19"/>
        <v>150</v>
      </c>
      <c r="M28" s="38">
        <f t="shared" si="30"/>
        <v>15</v>
      </c>
      <c r="N28" s="38">
        <f t="shared" si="31"/>
        <v>30</v>
      </c>
      <c r="O28" s="38">
        <f t="shared" si="32"/>
        <v>90</v>
      </c>
      <c r="P28" s="38">
        <f t="shared" si="33"/>
        <v>120</v>
      </c>
      <c r="Q28" s="38">
        <f t="shared" si="34"/>
        <v>15</v>
      </c>
      <c r="R28" s="38">
        <f t="shared" si="35"/>
        <v>30</v>
      </c>
      <c r="S28" s="51">
        <f t="shared" si="36"/>
        <v>105</v>
      </c>
      <c r="T28" s="51">
        <f t="shared" si="37"/>
        <v>150</v>
      </c>
      <c r="U28" s="49"/>
      <c r="V28" s="49"/>
      <c r="W28" s="49"/>
      <c r="X28" s="49"/>
    </row>
    <row r="29" spans="1:24" x14ac:dyDescent="0.2">
      <c r="A29" s="1">
        <v>4</v>
      </c>
      <c r="B29" s="86" t="s">
        <v>62</v>
      </c>
      <c r="C29" s="38">
        <v>6</v>
      </c>
      <c r="D29" s="6">
        <v>0</v>
      </c>
      <c r="E29" s="6">
        <v>10</v>
      </c>
      <c r="F29" s="5">
        <v>50</v>
      </c>
      <c r="G29" s="5">
        <v>70</v>
      </c>
      <c r="H29" s="6">
        <v>20</v>
      </c>
      <c r="I29" s="6">
        <v>40</v>
      </c>
      <c r="J29" s="53">
        <f t="shared" si="28"/>
        <v>3</v>
      </c>
      <c r="K29" s="53">
        <f t="shared" si="29"/>
        <v>0</v>
      </c>
      <c r="L29" s="42">
        <f t="shared" si="19"/>
        <v>150</v>
      </c>
      <c r="M29" s="38">
        <f t="shared" si="30"/>
        <v>0</v>
      </c>
      <c r="N29" s="38">
        <f t="shared" si="31"/>
        <v>15</v>
      </c>
      <c r="O29" s="38">
        <f t="shared" si="32"/>
        <v>75</v>
      </c>
      <c r="P29" s="38">
        <f t="shared" si="33"/>
        <v>105</v>
      </c>
      <c r="Q29" s="38">
        <f t="shared" si="34"/>
        <v>30</v>
      </c>
      <c r="R29" s="38">
        <f t="shared" si="35"/>
        <v>60</v>
      </c>
      <c r="S29" s="51">
        <f t="shared" si="36"/>
        <v>75</v>
      </c>
      <c r="T29" s="51">
        <f t="shared" si="37"/>
        <v>120</v>
      </c>
      <c r="U29" s="49"/>
      <c r="V29" s="49"/>
      <c r="W29" s="49"/>
      <c r="X29" s="49"/>
    </row>
    <row r="30" spans="1:24" x14ac:dyDescent="0.2">
      <c r="A30" s="1">
        <v>4</v>
      </c>
      <c r="B30" s="86" t="s">
        <v>63</v>
      </c>
      <c r="C30" s="38">
        <v>5</v>
      </c>
      <c r="D30" s="6">
        <v>10</v>
      </c>
      <c r="E30" s="6">
        <v>20</v>
      </c>
      <c r="F30" s="5">
        <v>60</v>
      </c>
      <c r="G30" s="5">
        <v>80</v>
      </c>
      <c r="H30" s="6">
        <v>10</v>
      </c>
      <c r="I30" s="6">
        <v>20</v>
      </c>
      <c r="J30" s="53">
        <f t="shared" si="28"/>
        <v>3</v>
      </c>
      <c r="K30" s="53">
        <f t="shared" si="29"/>
        <v>8</v>
      </c>
      <c r="L30" s="42">
        <f t="shared" si="19"/>
        <v>125</v>
      </c>
      <c r="M30" s="38">
        <f t="shared" si="30"/>
        <v>12.5</v>
      </c>
      <c r="N30" s="38">
        <f t="shared" si="31"/>
        <v>25</v>
      </c>
      <c r="O30" s="38">
        <f t="shared" si="32"/>
        <v>75</v>
      </c>
      <c r="P30" s="38">
        <f t="shared" si="33"/>
        <v>100</v>
      </c>
      <c r="Q30" s="38">
        <f t="shared" si="34"/>
        <v>12.5</v>
      </c>
      <c r="R30" s="38">
        <f t="shared" si="35"/>
        <v>25</v>
      </c>
      <c r="S30" s="51">
        <f t="shared" si="36"/>
        <v>87.5</v>
      </c>
      <c r="T30" s="51">
        <f t="shared" si="37"/>
        <v>125</v>
      </c>
      <c r="U30" s="49"/>
      <c r="V30" s="49"/>
      <c r="W30" s="49"/>
      <c r="X30" s="49"/>
    </row>
    <row r="31" spans="1:24" x14ac:dyDescent="0.2">
      <c r="A31" s="1">
        <v>4</v>
      </c>
      <c r="B31" s="86" t="s">
        <v>64</v>
      </c>
      <c r="C31" s="38">
        <v>5</v>
      </c>
      <c r="D31" s="6">
        <v>10</v>
      </c>
      <c r="E31" s="6">
        <v>20</v>
      </c>
      <c r="F31" s="5">
        <v>60</v>
      </c>
      <c r="G31" s="5">
        <v>80</v>
      </c>
      <c r="H31" s="6">
        <v>10</v>
      </c>
      <c r="I31" s="6">
        <v>20</v>
      </c>
      <c r="J31" s="53">
        <f t="shared" si="28"/>
        <v>3</v>
      </c>
      <c r="K31" s="53">
        <f t="shared" si="29"/>
        <v>8</v>
      </c>
      <c r="L31" s="42">
        <f t="shared" si="19"/>
        <v>125</v>
      </c>
      <c r="M31" s="38">
        <f t="shared" si="30"/>
        <v>12.5</v>
      </c>
      <c r="N31" s="38">
        <f t="shared" si="31"/>
        <v>25</v>
      </c>
      <c r="O31" s="38">
        <f t="shared" si="32"/>
        <v>75</v>
      </c>
      <c r="P31" s="38">
        <f t="shared" si="33"/>
        <v>100</v>
      </c>
      <c r="Q31" s="38">
        <f t="shared" si="34"/>
        <v>12.5</v>
      </c>
      <c r="R31" s="38">
        <f t="shared" si="35"/>
        <v>25</v>
      </c>
      <c r="S31" s="51">
        <f t="shared" si="36"/>
        <v>87.5</v>
      </c>
      <c r="T31" s="51">
        <f t="shared" si="37"/>
        <v>125</v>
      </c>
      <c r="U31" s="49"/>
      <c r="V31" s="49"/>
      <c r="W31" s="49"/>
      <c r="X31" s="49"/>
    </row>
    <row r="32" spans="1:24" x14ac:dyDescent="0.25">
      <c r="A32" s="1">
        <v>4</v>
      </c>
      <c r="B32" s="20" t="s">
        <v>72</v>
      </c>
      <c r="C32" s="38">
        <v>1</v>
      </c>
      <c r="D32" s="6">
        <v>35</v>
      </c>
      <c r="E32" s="6">
        <v>50</v>
      </c>
      <c r="F32" s="5">
        <v>20</v>
      </c>
      <c r="G32" s="5">
        <v>30</v>
      </c>
      <c r="H32" s="6">
        <v>25</v>
      </c>
      <c r="I32" s="6">
        <v>40</v>
      </c>
      <c r="J32" s="53">
        <f t="shared" si="28"/>
        <v>0.2</v>
      </c>
      <c r="K32" s="53">
        <f t="shared" si="29"/>
        <v>10.5</v>
      </c>
      <c r="L32" s="42">
        <f t="shared" si="19"/>
        <v>25</v>
      </c>
      <c r="M32" s="38">
        <f t="shared" si="30"/>
        <v>8.75</v>
      </c>
      <c r="N32" s="38">
        <f t="shared" si="31"/>
        <v>12.5</v>
      </c>
      <c r="O32" s="38">
        <f t="shared" si="32"/>
        <v>5</v>
      </c>
      <c r="P32" s="38">
        <f t="shared" si="33"/>
        <v>7.5</v>
      </c>
      <c r="Q32" s="38">
        <f t="shared" si="34"/>
        <v>6.25</v>
      </c>
      <c r="R32" s="38">
        <f t="shared" si="35"/>
        <v>10</v>
      </c>
      <c r="S32" s="51">
        <f t="shared" si="36"/>
        <v>13.75</v>
      </c>
      <c r="T32" s="51">
        <f t="shared" si="37"/>
        <v>20</v>
      </c>
      <c r="U32" s="49"/>
      <c r="V32" s="49"/>
      <c r="W32" s="49"/>
      <c r="X32" s="49"/>
    </row>
    <row r="33" spans="1:24" x14ac:dyDescent="0.25">
      <c r="A33" s="1">
        <v>4</v>
      </c>
      <c r="B33" s="20" t="s">
        <v>73</v>
      </c>
      <c r="C33" s="38">
        <v>1</v>
      </c>
      <c r="D33" s="6">
        <v>35</v>
      </c>
      <c r="E33" s="6">
        <v>50</v>
      </c>
      <c r="F33" s="5">
        <v>20</v>
      </c>
      <c r="G33" s="5">
        <v>30</v>
      </c>
      <c r="H33" s="6">
        <v>25</v>
      </c>
      <c r="I33" s="6">
        <v>40</v>
      </c>
      <c r="J33" s="53">
        <f t="shared" si="28"/>
        <v>0.2</v>
      </c>
      <c r="K33" s="53">
        <f t="shared" si="29"/>
        <v>10.5</v>
      </c>
      <c r="L33" s="42">
        <f t="shared" si="19"/>
        <v>25</v>
      </c>
      <c r="M33" s="38">
        <f t="shared" si="30"/>
        <v>8.75</v>
      </c>
      <c r="N33" s="38">
        <f t="shared" si="31"/>
        <v>12.5</v>
      </c>
      <c r="O33" s="38">
        <f t="shared" si="32"/>
        <v>5</v>
      </c>
      <c r="P33" s="38">
        <f t="shared" si="33"/>
        <v>7.5</v>
      </c>
      <c r="Q33" s="38">
        <f t="shared" si="34"/>
        <v>6.25</v>
      </c>
      <c r="R33" s="38">
        <f t="shared" si="35"/>
        <v>10</v>
      </c>
      <c r="S33" s="51">
        <f t="shared" si="36"/>
        <v>13.75</v>
      </c>
      <c r="T33" s="51">
        <f t="shared" si="37"/>
        <v>20</v>
      </c>
      <c r="U33" s="49"/>
      <c r="V33" s="49"/>
      <c r="W33" s="49"/>
      <c r="X33" s="49"/>
    </row>
    <row r="34" spans="1:24" s="32" customFormat="1" x14ac:dyDescent="0.25">
      <c r="A34" s="50" t="s">
        <v>33</v>
      </c>
      <c r="B34" s="28"/>
      <c r="C34" s="35">
        <f>SUM(C26:C33)</f>
        <v>32</v>
      </c>
      <c r="D34" s="29"/>
      <c r="E34" s="29"/>
      <c r="F34" s="29"/>
      <c r="G34" s="29"/>
      <c r="H34" s="29"/>
      <c r="I34" s="29"/>
      <c r="J34" s="35">
        <f>SUM(J26:J31)</f>
        <v>15.6</v>
      </c>
      <c r="K34" s="35">
        <f>SUM(K26:K31)</f>
        <v>39</v>
      </c>
      <c r="L34" s="43"/>
      <c r="M34" s="35">
        <f>SUM(M26:M33)</f>
        <v>90</v>
      </c>
      <c r="N34" s="35">
        <f>SUM(N26:N33)</f>
        <v>185</v>
      </c>
      <c r="O34" s="35">
        <f>SUM(O26:O33)</f>
        <v>400</v>
      </c>
      <c r="P34" s="35">
        <f>SUM(P26:P33)</f>
        <v>542.5</v>
      </c>
      <c r="Q34" s="35">
        <f>SUM(Q26:Q33)</f>
        <v>135</v>
      </c>
      <c r="R34" s="35">
        <f>SUM(R26:R33)</f>
        <v>232.5</v>
      </c>
      <c r="S34" s="52">
        <f>SUM(S26:S33)</f>
        <v>490</v>
      </c>
      <c r="T34" s="52">
        <f>SUM(T26:T33)</f>
        <v>727.5</v>
      </c>
      <c r="U34" s="31">
        <v>480</v>
      </c>
      <c r="V34" s="45">
        <f>S34+U34</f>
        <v>970</v>
      </c>
      <c r="W34" s="45">
        <f>T34+U34</f>
        <v>1207.5</v>
      </c>
      <c r="X34" s="31">
        <v>1120</v>
      </c>
    </row>
    <row r="35" spans="1:24" x14ac:dyDescent="0.25">
      <c r="A35" s="26" t="s">
        <v>18</v>
      </c>
      <c r="B35" s="20"/>
      <c r="C35" s="38"/>
      <c r="D35" s="4"/>
      <c r="E35" s="4"/>
      <c r="F35" s="4"/>
      <c r="G35" s="4"/>
      <c r="H35" s="4"/>
      <c r="I35" s="4"/>
      <c r="J35" s="38"/>
      <c r="K35" s="38"/>
      <c r="L35" s="42"/>
      <c r="M35" s="38"/>
      <c r="N35" s="38"/>
      <c r="O35" s="38"/>
      <c r="P35" s="38"/>
      <c r="Q35" s="38"/>
      <c r="R35" s="38"/>
      <c r="S35" s="48"/>
      <c r="T35" s="48"/>
      <c r="U35" s="49"/>
      <c r="V35" s="49"/>
      <c r="W35" s="49"/>
      <c r="X35" s="49"/>
    </row>
    <row r="36" spans="1:24" x14ac:dyDescent="0.2">
      <c r="A36" s="3">
        <v>3</v>
      </c>
      <c r="B36" s="88" t="s">
        <v>65</v>
      </c>
      <c r="C36" s="38">
        <v>3</v>
      </c>
      <c r="D36" s="6">
        <v>20</v>
      </c>
      <c r="E36" s="6">
        <v>30</v>
      </c>
      <c r="F36" s="5">
        <v>30</v>
      </c>
      <c r="G36" s="5">
        <v>50</v>
      </c>
      <c r="H36" s="6">
        <v>20</v>
      </c>
      <c r="I36" s="6">
        <v>40</v>
      </c>
      <c r="J36" s="14">
        <f t="shared" ref="J36:J40" si="38">(C36*F36)/100</f>
        <v>0.9</v>
      </c>
      <c r="K36" s="14">
        <f>C36*G36/100</f>
        <v>1.5</v>
      </c>
      <c r="L36" s="42">
        <f t="shared" si="10"/>
        <v>75</v>
      </c>
      <c r="M36" s="38">
        <f t="shared" ref="M36:M40" si="39">C36*25*D36/100</f>
        <v>15</v>
      </c>
      <c r="N36" s="38">
        <f t="shared" ref="N36:N40" si="40">C36*25*E36/100</f>
        <v>22.5</v>
      </c>
      <c r="O36" s="38">
        <f t="shared" ref="O36:O40" si="41">C36*25*F36/100</f>
        <v>22.5</v>
      </c>
      <c r="P36" s="38">
        <f t="shared" ref="P36:P40" si="42">C36*25*G36/100</f>
        <v>37.5</v>
      </c>
      <c r="Q36" s="38">
        <f t="shared" ref="Q36:Q40" si="43">C36*25*H36/100</f>
        <v>15</v>
      </c>
      <c r="R36" s="38">
        <f t="shared" ref="R36:R40" si="44">C36*25*I36/100</f>
        <v>30</v>
      </c>
      <c r="S36" s="38">
        <f t="shared" ref="S36:T40" si="45">M36+O36</f>
        <v>37.5</v>
      </c>
      <c r="T36" s="38">
        <f t="shared" si="45"/>
        <v>60</v>
      </c>
    </row>
    <row r="37" spans="1:24" ht="25.5" x14ac:dyDescent="0.25">
      <c r="A37" s="3">
        <v>3</v>
      </c>
      <c r="B37" s="20" t="s">
        <v>75</v>
      </c>
      <c r="C37" s="38">
        <v>3</v>
      </c>
      <c r="D37" s="6">
        <v>20</v>
      </c>
      <c r="E37" s="6">
        <v>30</v>
      </c>
      <c r="F37" s="5">
        <v>40</v>
      </c>
      <c r="G37" s="5">
        <v>50</v>
      </c>
      <c r="H37" s="6">
        <v>20</v>
      </c>
      <c r="I37" s="6">
        <v>40</v>
      </c>
      <c r="J37" s="14">
        <f t="shared" si="38"/>
        <v>1.2</v>
      </c>
      <c r="K37" s="14">
        <f t="shared" ref="K37:K40" si="46">C37*G37/100</f>
        <v>1.5</v>
      </c>
      <c r="L37" s="42">
        <f t="shared" si="10"/>
        <v>75</v>
      </c>
      <c r="M37" s="38">
        <f t="shared" si="39"/>
        <v>15</v>
      </c>
      <c r="N37" s="38">
        <f t="shared" si="40"/>
        <v>22.5</v>
      </c>
      <c r="O37" s="38">
        <f t="shared" si="41"/>
        <v>30</v>
      </c>
      <c r="P37" s="38">
        <f t="shared" si="42"/>
        <v>37.5</v>
      </c>
      <c r="Q37" s="38">
        <f t="shared" si="43"/>
        <v>15</v>
      </c>
      <c r="R37" s="38">
        <f t="shared" si="44"/>
        <v>30</v>
      </c>
      <c r="S37" s="38">
        <f t="shared" si="45"/>
        <v>45</v>
      </c>
      <c r="T37" s="38">
        <f t="shared" si="45"/>
        <v>60</v>
      </c>
    </row>
    <row r="38" spans="1:24" ht="25.5" x14ac:dyDescent="0.25">
      <c r="A38" s="3">
        <v>3</v>
      </c>
      <c r="B38" s="20" t="s">
        <v>66</v>
      </c>
      <c r="C38" s="38">
        <v>3</v>
      </c>
      <c r="D38" s="6">
        <v>30</v>
      </c>
      <c r="E38" s="6">
        <v>40</v>
      </c>
      <c r="F38" s="5">
        <v>40</v>
      </c>
      <c r="G38" s="5">
        <v>50</v>
      </c>
      <c r="H38" s="6">
        <v>30</v>
      </c>
      <c r="I38" s="6">
        <v>40</v>
      </c>
      <c r="J38" s="14">
        <f t="shared" si="38"/>
        <v>1.2</v>
      </c>
      <c r="K38" s="14">
        <f t="shared" si="46"/>
        <v>1.5</v>
      </c>
      <c r="L38" s="42">
        <f t="shared" si="10"/>
        <v>75</v>
      </c>
      <c r="M38" s="38">
        <f t="shared" si="39"/>
        <v>22.5</v>
      </c>
      <c r="N38" s="38">
        <f t="shared" si="40"/>
        <v>30</v>
      </c>
      <c r="O38" s="38">
        <f t="shared" si="41"/>
        <v>30</v>
      </c>
      <c r="P38" s="38">
        <f t="shared" si="42"/>
        <v>37.5</v>
      </c>
      <c r="Q38" s="38">
        <f t="shared" si="43"/>
        <v>22.5</v>
      </c>
      <c r="R38" s="38">
        <f t="shared" si="44"/>
        <v>30</v>
      </c>
      <c r="S38" s="38">
        <f t="shared" si="45"/>
        <v>52.5</v>
      </c>
      <c r="T38" s="38">
        <f t="shared" si="45"/>
        <v>67.5</v>
      </c>
    </row>
    <row r="39" spans="1:24" x14ac:dyDescent="0.2">
      <c r="A39" s="3">
        <v>4</v>
      </c>
      <c r="B39" s="86" t="s">
        <v>76</v>
      </c>
      <c r="C39" s="38">
        <v>2</v>
      </c>
      <c r="D39" s="6">
        <v>30</v>
      </c>
      <c r="E39" s="6">
        <v>40</v>
      </c>
      <c r="F39" s="5">
        <v>40</v>
      </c>
      <c r="G39" s="5">
        <v>50</v>
      </c>
      <c r="H39" s="6">
        <v>30</v>
      </c>
      <c r="I39" s="6">
        <v>40</v>
      </c>
      <c r="J39" s="14">
        <f t="shared" si="38"/>
        <v>0.8</v>
      </c>
      <c r="K39" s="14">
        <f t="shared" si="46"/>
        <v>1</v>
      </c>
      <c r="L39" s="42">
        <f t="shared" si="10"/>
        <v>50</v>
      </c>
      <c r="M39" s="38">
        <f t="shared" si="39"/>
        <v>15</v>
      </c>
      <c r="N39" s="38">
        <f t="shared" si="40"/>
        <v>20</v>
      </c>
      <c r="O39" s="38">
        <f t="shared" si="41"/>
        <v>20</v>
      </c>
      <c r="P39" s="38">
        <f t="shared" si="42"/>
        <v>25</v>
      </c>
      <c r="Q39" s="38">
        <f t="shared" si="43"/>
        <v>15</v>
      </c>
      <c r="R39" s="38">
        <f t="shared" si="44"/>
        <v>20</v>
      </c>
      <c r="S39" s="38">
        <f t="shared" si="45"/>
        <v>35</v>
      </c>
      <c r="T39" s="38">
        <f t="shared" si="45"/>
        <v>45</v>
      </c>
    </row>
    <row r="40" spans="1:24" x14ac:dyDescent="0.2">
      <c r="A40" s="3">
        <v>4</v>
      </c>
      <c r="B40" s="86" t="s">
        <v>74</v>
      </c>
      <c r="C40" s="38">
        <v>2</v>
      </c>
      <c r="D40" s="6">
        <v>30</v>
      </c>
      <c r="E40" s="6">
        <v>40</v>
      </c>
      <c r="F40" s="5">
        <v>40</v>
      </c>
      <c r="G40" s="5">
        <v>50</v>
      </c>
      <c r="H40" s="6">
        <v>10</v>
      </c>
      <c r="I40" s="6">
        <v>30</v>
      </c>
      <c r="J40" s="14">
        <f t="shared" si="38"/>
        <v>0.8</v>
      </c>
      <c r="K40" s="14">
        <f t="shared" si="46"/>
        <v>1</v>
      </c>
      <c r="L40" s="42">
        <f t="shared" si="10"/>
        <v>50</v>
      </c>
      <c r="M40" s="38">
        <f t="shared" si="39"/>
        <v>15</v>
      </c>
      <c r="N40" s="38">
        <f t="shared" si="40"/>
        <v>20</v>
      </c>
      <c r="O40" s="38">
        <f t="shared" si="41"/>
        <v>20</v>
      </c>
      <c r="P40" s="38">
        <f t="shared" si="42"/>
        <v>25</v>
      </c>
      <c r="Q40" s="38">
        <f t="shared" si="43"/>
        <v>5</v>
      </c>
      <c r="R40" s="38">
        <f t="shared" si="44"/>
        <v>15</v>
      </c>
      <c r="S40" s="38">
        <f t="shared" si="45"/>
        <v>35</v>
      </c>
      <c r="T40" s="38">
        <f t="shared" si="45"/>
        <v>45</v>
      </c>
    </row>
    <row r="41" spans="1:24" ht="25.5" x14ac:dyDescent="0.25">
      <c r="A41" s="26" t="s">
        <v>32</v>
      </c>
      <c r="B41" s="20"/>
      <c r="C41" s="38">
        <v>5</v>
      </c>
      <c r="D41" s="6"/>
      <c r="E41" s="6"/>
      <c r="F41" s="5"/>
      <c r="G41" s="5"/>
      <c r="H41" s="6"/>
      <c r="I41" s="6"/>
      <c r="J41" s="14"/>
      <c r="K41" s="14"/>
      <c r="L41" s="42"/>
      <c r="M41" s="42"/>
      <c r="N41" s="42"/>
      <c r="O41" s="42"/>
      <c r="P41" s="42"/>
      <c r="Q41" s="42"/>
      <c r="R41" s="42"/>
      <c r="S41" s="42"/>
      <c r="T41" s="42"/>
    </row>
    <row r="42" spans="1:24" s="9" customFormat="1" ht="21.95" customHeight="1" x14ac:dyDescent="0.25">
      <c r="A42" s="89" t="s">
        <v>16</v>
      </c>
      <c r="B42" s="23" t="s">
        <v>17</v>
      </c>
      <c r="C42" s="38">
        <f>C8+C17+C25+C34+C41</f>
        <v>143</v>
      </c>
      <c r="D42" s="2"/>
      <c r="E42" s="2"/>
      <c r="F42" s="7"/>
      <c r="G42" s="7"/>
      <c r="H42" s="2"/>
      <c r="I42" s="2"/>
      <c r="J42" s="16"/>
      <c r="K42" s="16"/>
      <c r="L42" s="44"/>
      <c r="M42" s="44"/>
      <c r="N42" s="44"/>
      <c r="O42" s="44"/>
      <c r="P42" s="44"/>
      <c r="Q42" s="44"/>
      <c r="R42" s="44"/>
      <c r="S42" s="44"/>
      <c r="T42" s="44"/>
    </row>
    <row r="43" spans="1:24" s="12" customFormat="1" x14ac:dyDescent="0.25">
      <c r="A43" s="90"/>
      <c r="B43" s="24" t="s">
        <v>3</v>
      </c>
      <c r="C43" s="38">
        <f>J8+J17+J25+J34+J36+J39</f>
        <v>59.899999999999991</v>
      </c>
      <c r="D43" s="2"/>
      <c r="E43" s="2"/>
      <c r="F43" s="7"/>
      <c r="G43" s="7"/>
      <c r="H43" s="2"/>
      <c r="I43" s="2"/>
      <c r="J43" s="16"/>
      <c r="K43" s="16"/>
      <c r="L43" s="44"/>
      <c r="M43" s="44"/>
      <c r="N43" s="44"/>
      <c r="O43" s="44"/>
      <c r="P43" s="44"/>
      <c r="Q43" s="44"/>
      <c r="R43" s="44"/>
      <c r="S43" s="44"/>
      <c r="T43" s="44"/>
    </row>
    <row r="44" spans="1:24" s="12" customFormat="1" ht="22.35" customHeight="1" x14ac:dyDescent="0.25">
      <c r="A44" s="90"/>
      <c r="B44" s="24" t="s">
        <v>19</v>
      </c>
      <c r="C44" s="38">
        <v>99</v>
      </c>
      <c r="D44" s="2"/>
      <c r="E44" s="2"/>
      <c r="F44" s="7"/>
      <c r="G44" s="7"/>
      <c r="H44" s="2"/>
      <c r="I44" s="2"/>
      <c r="J44" s="16"/>
      <c r="K44" s="16"/>
      <c r="L44" s="44"/>
      <c r="M44" s="44"/>
      <c r="N44" s="44"/>
      <c r="O44" s="44"/>
      <c r="P44" s="44"/>
      <c r="Q44" s="44"/>
      <c r="R44" s="44"/>
      <c r="S44" s="44"/>
      <c r="T44" s="44"/>
    </row>
    <row r="45" spans="1:24" s="12" customFormat="1" ht="22.35" customHeight="1" x14ac:dyDescent="0.25">
      <c r="A45" s="91"/>
      <c r="B45" s="24" t="s">
        <v>16</v>
      </c>
      <c r="C45" s="38">
        <f>C42+C44</f>
        <v>242</v>
      </c>
      <c r="D45" s="2"/>
      <c r="E45" s="2"/>
      <c r="F45" s="7"/>
      <c r="G45" s="7"/>
      <c r="H45" s="2"/>
      <c r="I45" s="2"/>
      <c r="J45" s="16"/>
      <c r="K45" s="16"/>
      <c r="L45" s="44"/>
      <c r="M45" s="44"/>
      <c r="N45" s="44"/>
      <c r="O45" s="44"/>
      <c r="P45" s="44"/>
      <c r="Q45" s="44"/>
      <c r="R45" s="44"/>
      <c r="S45" s="44"/>
      <c r="T45" s="44"/>
    </row>
    <row r="47" spans="1:24" ht="19.899999999999999" customHeight="1" x14ac:dyDescent="0.25"/>
  </sheetData>
  <mergeCells count="7">
    <mergeCell ref="O1:P1"/>
    <mergeCell ref="Q1:R1"/>
    <mergeCell ref="A42:A45"/>
    <mergeCell ref="D1:E1"/>
    <mergeCell ref="F1:G1"/>
    <mergeCell ref="H1:I1"/>
    <mergeCell ref="M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D11" sqref="D11"/>
    </sheetView>
  </sheetViews>
  <sheetFormatPr defaultColWidth="9" defaultRowHeight="15" x14ac:dyDescent="0.25"/>
  <cols>
    <col min="1" max="1" width="23" style="63" customWidth="1"/>
    <col min="2" max="2" width="9" style="63"/>
    <col min="3" max="3" width="13.85546875" style="63" customWidth="1"/>
    <col min="4" max="5" width="9" style="63"/>
    <col min="6" max="6" width="10.5703125" style="63" customWidth="1"/>
    <col min="7" max="8" width="9" style="63"/>
    <col min="9" max="9" width="10.28515625" style="63" customWidth="1"/>
    <col min="10" max="11" width="9" style="63"/>
    <col min="12" max="12" width="11" style="63" customWidth="1"/>
    <col min="13" max="13" width="9" style="63"/>
    <col min="14" max="14" width="14.7109375" style="63" customWidth="1"/>
    <col min="15" max="15" width="13.7109375" style="63" customWidth="1"/>
    <col min="16" max="16" width="9" style="63"/>
    <col min="17" max="17" width="9.140625" customWidth="1"/>
    <col min="18" max="16384" width="9" style="63"/>
  </cols>
  <sheetData>
    <row r="1" spans="1:16" s="63" customFormat="1" ht="12.75" x14ac:dyDescent="0.2">
      <c r="A1" s="101" t="s">
        <v>38</v>
      </c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">
        <v>11</v>
      </c>
      <c r="O1" s="98" t="s">
        <v>40</v>
      </c>
    </row>
    <row r="2" spans="1:16" s="63" customFormat="1" ht="12.75" x14ac:dyDescent="0.2">
      <c r="A2" s="101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98"/>
      <c r="O2" s="98"/>
    </row>
    <row r="3" spans="1:16" s="63" customFormat="1" ht="12.75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75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75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75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75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5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5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75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75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75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3" s="63" customFormat="1" ht="12.75" x14ac:dyDescent="0.2">
      <c r="A18" s="74"/>
      <c r="B18" s="75"/>
      <c r="C18" s="75"/>
      <c r="D18" s="75"/>
    </row>
    <row r="19" spans="1:13" s="63" customFormat="1" ht="12.75" x14ac:dyDescent="0.2">
      <c r="A19" s="100" t="s">
        <v>38</v>
      </c>
      <c r="B19" s="100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3" s="63" customFormat="1" ht="12.75" x14ac:dyDescent="0.2">
      <c r="A20" s="100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75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75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5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75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75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75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Izračun_4.2!_Toc178679673</vt:lpstr>
      <vt:lpstr>Izračun_4.2!_Toc178679675</vt:lpstr>
      <vt:lpstr>Izračun_4.2!_Toc178679676</vt:lpstr>
      <vt:lpstr>Izračun_4.2!_Toc178679678</vt:lpstr>
      <vt:lpstr>Izračun_4.2!_Toc178679679</vt:lpstr>
      <vt:lpstr>Izračun_4.2!_Toc178679680</vt:lpstr>
      <vt:lpstr>Izračun_4.2!_Toc178679681</vt:lpstr>
      <vt:lpstr>Izračun_4.2!_Toc178679682</vt:lpstr>
      <vt:lpstr>Izračun_4.2!_Toc178679685</vt:lpstr>
      <vt:lpstr>Izračun_4.2!_Toc178679686</vt:lpstr>
      <vt:lpstr>Izračun_4.2!_Toc178679687</vt:lpstr>
      <vt:lpstr>Izračun_4.2!_Toc178679688</vt:lpstr>
      <vt:lpstr>Izračun_4.2!_Toc178679691</vt:lpstr>
      <vt:lpstr>Izračun_4.2!_Toc178679692</vt:lpstr>
      <vt:lpstr>Izračun_4.2!_Toc178679693</vt:lpstr>
      <vt:lpstr>Izračun_4.2!_Toc178679694</vt:lpstr>
      <vt:lpstr>Izračun_4.2!_Toc178679695</vt:lpstr>
      <vt:lpstr>Izračun_4.2!_Toc178679696</vt:lpstr>
      <vt:lpstr>Izračun_4.2!_Toc178679699</vt:lpstr>
      <vt:lpstr>Izračun_4.2!_Toc185256089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Maja Kosar</cp:lastModifiedBy>
  <cp:lastPrinted>2024-11-11T13:13:58Z</cp:lastPrinted>
  <dcterms:created xsi:type="dcterms:W3CDTF">2023-10-16T10:32:43Z</dcterms:created>
  <dcterms:modified xsi:type="dcterms:W3CDTF">2025-02-03T15:39:47Z</dcterms:modified>
</cp:coreProperties>
</file>